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Y:\Projetos 2024\01 - Licitação materiais de contrução\DOCUMENTOS PARA LICITAÇÃO\"/>
    </mc:Choice>
  </mc:AlternateContent>
  <xr:revisionPtr revIDLastSave="0" documentId="13_ncr:1_{C041217B-C488-42EA-A31D-7F451D4F0FB1}" xr6:coauthVersionLast="47" xr6:coauthVersionMax="47" xr10:uidLastSave="{00000000-0000-0000-0000-000000000000}"/>
  <bookViews>
    <workbookView xWindow="-120" yWindow="-120" windowWidth="29040" windowHeight="15720" tabRatio="500" activeTab="1" xr2:uid="{00000000-000D-0000-FFFF-FFFF00000000}"/>
  </bookViews>
  <sheets>
    <sheet name="Mapa de preços" sheetId="1" r:id="rId1"/>
    <sheet name="Memória de Calculo - Contrato" sheetId="2" r:id="rId2"/>
    <sheet name="Memória de Calculo - Fornecedor" sheetId="3" r:id="rId3"/>
    <sheet name="Memória de Calculo - Sites" sheetId="4" r:id="rId4"/>
    <sheet name="QUANTITATIVO SECRETARIAS" sheetId="5" r:id="rId5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53" i="4" l="1"/>
  <c r="Q86" i="2" l="1"/>
  <c r="Q85" i="2"/>
  <c r="Q84" i="2"/>
  <c r="Q83" i="2"/>
  <c r="G83" i="1" s="1"/>
  <c r="Q82" i="2"/>
  <c r="G82" i="1" s="1"/>
  <c r="Q81" i="2"/>
  <c r="G81" i="1" s="1"/>
  <c r="Q80" i="2"/>
  <c r="G80" i="1" s="1"/>
  <c r="Q79" i="2"/>
  <c r="Q78" i="2"/>
  <c r="Q77" i="2"/>
  <c r="G77" i="1" s="1"/>
  <c r="Q76" i="2"/>
  <c r="G76" i="1" s="1"/>
  <c r="Q75" i="2"/>
  <c r="Q74" i="2"/>
  <c r="G74" i="1" s="1"/>
  <c r="Q73" i="2"/>
  <c r="Q72" i="2"/>
  <c r="Q71" i="2"/>
  <c r="G71" i="1" s="1"/>
  <c r="Q70" i="2"/>
  <c r="G70" i="1" s="1"/>
  <c r="Q69" i="2"/>
  <c r="G69" i="1" s="1"/>
  <c r="Q68" i="2"/>
  <c r="G68" i="1" s="1"/>
  <c r="Q67" i="2"/>
  <c r="G67" i="1" s="1"/>
  <c r="Q66" i="2"/>
  <c r="G66" i="1" s="1"/>
  <c r="Q65" i="2"/>
  <c r="Q64" i="2"/>
  <c r="Q63" i="2"/>
  <c r="Q62" i="2"/>
  <c r="Q61" i="2"/>
  <c r="G61" i="1" s="1"/>
  <c r="Q60" i="2"/>
  <c r="G60" i="1" s="1"/>
  <c r="Q59" i="2"/>
  <c r="G59" i="1" s="1"/>
  <c r="Q58" i="2"/>
  <c r="G58" i="1" s="1"/>
  <c r="Q57" i="2"/>
  <c r="G57" i="1" s="1"/>
  <c r="Q56" i="2"/>
  <c r="G56" i="1" s="1"/>
  <c r="Q55" i="2"/>
  <c r="G55" i="1" s="1"/>
  <c r="Q54" i="2"/>
  <c r="G54" i="1" s="1"/>
  <c r="Q53" i="2"/>
  <c r="G53" i="1" s="1"/>
  <c r="Q52" i="2"/>
  <c r="G52" i="1" s="1"/>
  <c r="Q51" i="2"/>
  <c r="G51" i="1" s="1"/>
  <c r="Q50" i="2"/>
  <c r="G50" i="1" s="1"/>
  <c r="Q49" i="2"/>
  <c r="Q48" i="2"/>
  <c r="G48" i="1" s="1"/>
  <c r="Q47" i="2"/>
  <c r="Q46" i="2"/>
  <c r="Q45" i="2"/>
  <c r="Q44" i="2"/>
  <c r="Q43" i="2"/>
  <c r="Q42" i="2"/>
  <c r="Q41" i="2"/>
  <c r="G41" i="1" s="1"/>
  <c r="Q40" i="2"/>
  <c r="G40" i="1" s="1"/>
  <c r="Q39" i="2"/>
  <c r="G39" i="1" s="1"/>
  <c r="Q38" i="2"/>
  <c r="Q37" i="2"/>
  <c r="G37" i="1" s="1"/>
  <c r="Q36" i="2"/>
  <c r="Q35" i="2"/>
  <c r="G35" i="1" s="1"/>
  <c r="Q34" i="2"/>
  <c r="G34" i="1" s="1"/>
  <c r="Q33" i="2"/>
  <c r="G33" i="1" s="1"/>
  <c r="Q32" i="2"/>
  <c r="Q31" i="2"/>
  <c r="G31" i="1" s="1"/>
  <c r="Q30" i="2"/>
  <c r="G30" i="1" s="1"/>
  <c r="Q29" i="2"/>
  <c r="G29" i="1" s="1"/>
  <c r="Q28" i="2"/>
  <c r="Q27" i="2"/>
  <c r="Q26" i="2"/>
  <c r="Q25" i="2"/>
  <c r="G25" i="1" s="1"/>
  <c r="Q24" i="2"/>
  <c r="G24" i="1" s="1"/>
  <c r="Q23" i="2"/>
  <c r="G23" i="1" s="1"/>
  <c r="Q22" i="2"/>
  <c r="G22" i="1" s="1"/>
  <c r="Q21" i="2"/>
  <c r="Q20" i="2"/>
  <c r="Q19" i="2"/>
  <c r="G19" i="1" s="1"/>
  <c r="Q18" i="2"/>
  <c r="G18" i="1" s="1"/>
  <c r="Q17" i="2"/>
  <c r="G17" i="1" s="1"/>
  <c r="Q16" i="2"/>
  <c r="G16" i="1" s="1"/>
  <c r="Q15" i="2"/>
  <c r="G15" i="1" s="1"/>
  <c r="Q14" i="2"/>
  <c r="G14" i="1" s="1"/>
  <c r="Q13" i="2"/>
  <c r="G13" i="1" s="1"/>
  <c r="Q12" i="2"/>
  <c r="Q11" i="2"/>
  <c r="Q10" i="2"/>
  <c r="G10" i="1" s="1"/>
  <c r="Q9" i="2"/>
  <c r="Q8" i="2"/>
  <c r="G8" i="1" s="1"/>
  <c r="Q7" i="2"/>
  <c r="G7" i="1" s="1"/>
  <c r="Q6" i="2"/>
  <c r="G6" i="1" s="1"/>
  <c r="Q5" i="2"/>
  <c r="Q4" i="2"/>
  <c r="Q3" i="2"/>
  <c r="N86" i="4" l="1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O86" i="4" l="1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I35" i="1" s="1"/>
  <c r="O34" i="4"/>
  <c r="O33" i="4"/>
  <c r="O32" i="4"/>
  <c r="O31" i="4"/>
  <c r="O30" i="4"/>
  <c r="O29" i="4"/>
  <c r="O28" i="4"/>
  <c r="O27" i="4"/>
  <c r="I27" i="1" s="1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I8" i="1" s="1"/>
  <c r="O7" i="4"/>
  <c r="O6" i="4"/>
  <c r="O5" i="4"/>
  <c r="O4" i="4"/>
  <c r="O3" i="4"/>
  <c r="I8" i="3" l="1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7" i="3"/>
  <c r="I6" i="3"/>
  <c r="I5" i="3"/>
  <c r="I4" i="3"/>
  <c r="J86" i="3"/>
  <c r="J85" i="3"/>
  <c r="J84" i="3"/>
  <c r="J83" i="3"/>
  <c r="H83" i="1" s="1"/>
  <c r="J82" i="3"/>
  <c r="H82" i="1" s="1"/>
  <c r="J81" i="3"/>
  <c r="J80" i="3"/>
  <c r="J79" i="3"/>
  <c r="J78" i="3"/>
  <c r="J77" i="3"/>
  <c r="J76" i="3"/>
  <c r="J75" i="3"/>
  <c r="J74" i="3"/>
  <c r="H74" i="1" s="1"/>
  <c r="J73" i="3"/>
  <c r="J72" i="3"/>
  <c r="J71" i="3"/>
  <c r="J70" i="3"/>
  <c r="J69" i="3"/>
  <c r="J68" i="3"/>
  <c r="J67" i="3"/>
  <c r="J66" i="3"/>
  <c r="H66" i="1" s="1"/>
  <c r="J65" i="3"/>
  <c r="J64" i="3"/>
  <c r="J63" i="3"/>
  <c r="J62" i="3"/>
  <c r="J61" i="3"/>
  <c r="J60" i="3"/>
  <c r="H60" i="1" s="1"/>
  <c r="J59" i="3"/>
  <c r="J58" i="3"/>
  <c r="H58" i="1" s="1"/>
  <c r="J57" i="3"/>
  <c r="J56" i="3"/>
  <c r="J55" i="3"/>
  <c r="J54" i="3"/>
  <c r="J53" i="3"/>
  <c r="J52" i="3"/>
  <c r="H52" i="1" s="1"/>
  <c r="J51" i="3"/>
  <c r="J50" i="3"/>
  <c r="H50" i="1" s="1"/>
  <c r="J49" i="3"/>
  <c r="J48" i="3"/>
  <c r="J47" i="3"/>
  <c r="J46" i="3"/>
  <c r="J45" i="3"/>
  <c r="J44" i="3"/>
  <c r="H44" i="1" s="1"/>
  <c r="J43" i="3"/>
  <c r="J42" i="3"/>
  <c r="J41" i="3"/>
  <c r="J40" i="3"/>
  <c r="J39" i="3"/>
  <c r="J38" i="3"/>
  <c r="J37" i="3"/>
  <c r="J36" i="3"/>
  <c r="J35" i="3"/>
  <c r="H35" i="1" s="1"/>
  <c r="J34" i="3"/>
  <c r="H34" i="1" s="1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H20" i="1" s="1"/>
  <c r="J19" i="3"/>
  <c r="H19" i="1" s="1"/>
  <c r="J18" i="3"/>
  <c r="H18" i="1" s="1"/>
  <c r="J17" i="3"/>
  <c r="J16" i="3"/>
  <c r="J15" i="3"/>
  <c r="J14" i="3"/>
  <c r="J13" i="3"/>
  <c r="J12" i="3"/>
  <c r="H12" i="1" s="1"/>
  <c r="J11" i="3"/>
  <c r="H11" i="1" s="1"/>
  <c r="J10" i="3"/>
  <c r="H10" i="1" s="1"/>
  <c r="J9" i="3"/>
  <c r="J8" i="3"/>
  <c r="J7" i="3"/>
  <c r="J6" i="3"/>
  <c r="J5" i="3"/>
  <c r="J4" i="3"/>
  <c r="H4" i="1" s="1"/>
  <c r="J3" i="3"/>
  <c r="I3" i="3"/>
  <c r="I81" i="1"/>
  <c r="I73" i="1"/>
  <c r="I70" i="1"/>
  <c r="I64" i="1"/>
  <c r="I62" i="1"/>
  <c r="I56" i="1"/>
  <c r="I54" i="1"/>
  <c r="I52" i="1"/>
  <c r="I50" i="1"/>
  <c r="I46" i="1"/>
  <c r="I40" i="1"/>
  <c r="I34" i="1"/>
  <c r="I32" i="1"/>
  <c r="I30" i="1"/>
  <c r="I20" i="1"/>
  <c r="I18" i="1"/>
  <c r="G75" i="1"/>
  <c r="G73" i="1"/>
  <c r="I86" i="1"/>
  <c r="H86" i="1"/>
  <c r="I85" i="1"/>
  <c r="H85" i="1"/>
  <c r="I84" i="1"/>
  <c r="H84" i="1"/>
  <c r="I83" i="1"/>
  <c r="I82" i="1"/>
  <c r="H81" i="1"/>
  <c r="I80" i="1"/>
  <c r="H80" i="1"/>
  <c r="I79" i="1"/>
  <c r="L79" i="1" s="1"/>
  <c r="M79" i="1" s="1"/>
  <c r="I78" i="1"/>
  <c r="L78" i="1" s="1"/>
  <c r="M78" i="1" s="1"/>
  <c r="I77" i="1"/>
  <c r="H77" i="1"/>
  <c r="I76" i="1"/>
  <c r="H76" i="1"/>
  <c r="H75" i="1"/>
  <c r="I74" i="1"/>
  <c r="H73" i="1"/>
  <c r="L72" i="1"/>
  <c r="M72" i="1" s="1"/>
  <c r="K72" i="1"/>
  <c r="I71" i="1"/>
  <c r="H71" i="1"/>
  <c r="H70" i="1"/>
  <c r="I69" i="1"/>
  <c r="H69" i="1"/>
  <c r="I68" i="1"/>
  <c r="H68" i="1"/>
  <c r="I67" i="1"/>
  <c r="H67" i="1"/>
  <c r="I66" i="1"/>
  <c r="I65" i="1"/>
  <c r="H65" i="1"/>
  <c r="H64" i="1"/>
  <c r="I63" i="1"/>
  <c r="H63" i="1"/>
  <c r="H62" i="1"/>
  <c r="H61" i="1"/>
  <c r="I60" i="1"/>
  <c r="H59" i="1"/>
  <c r="H57" i="1"/>
  <c r="H56" i="1"/>
  <c r="I55" i="1"/>
  <c r="H55" i="1"/>
  <c r="H54" i="1"/>
  <c r="H53" i="1"/>
  <c r="K53" i="1" s="1"/>
  <c r="I51" i="1"/>
  <c r="H51" i="1"/>
  <c r="H49" i="1"/>
  <c r="G49" i="1"/>
  <c r="H48" i="1"/>
  <c r="L48" i="1" s="1"/>
  <c r="H47" i="1"/>
  <c r="H46" i="1"/>
  <c r="H45" i="1"/>
  <c r="K45" i="1" s="1"/>
  <c r="I44" i="1"/>
  <c r="H43" i="1"/>
  <c r="H42" i="1"/>
  <c r="K42" i="1" s="1"/>
  <c r="H41" i="1"/>
  <c r="H40" i="1"/>
  <c r="I39" i="1"/>
  <c r="H39" i="1"/>
  <c r="K39" i="1" s="1"/>
  <c r="I38" i="1"/>
  <c r="H38" i="1"/>
  <c r="G38" i="1"/>
  <c r="I37" i="1"/>
  <c r="H37" i="1"/>
  <c r="I36" i="1"/>
  <c r="L36" i="1" s="1"/>
  <c r="M36" i="1" s="1"/>
  <c r="I33" i="1"/>
  <c r="H33" i="1"/>
  <c r="H32" i="1"/>
  <c r="G32" i="1"/>
  <c r="I31" i="1"/>
  <c r="H31" i="1"/>
  <c r="H30" i="1"/>
  <c r="I29" i="1"/>
  <c r="H29" i="1"/>
  <c r="L29" i="1" s="1"/>
  <c r="I28" i="1"/>
  <c r="L28" i="1" s="1"/>
  <c r="M28" i="1" s="1"/>
  <c r="L27" i="1"/>
  <c r="M27" i="1" s="1"/>
  <c r="I26" i="1"/>
  <c r="L26" i="1" s="1"/>
  <c r="M26" i="1" s="1"/>
  <c r="I25" i="1"/>
  <c r="H25" i="1"/>
  <c r="I24" i="1"/>
  <c r="H24" i="1"/>
  <c r="I23" i="1"/>
  <c r="H23" i="1"/>
  <c r="I22" i="1"/>
  <c r="H22" i="1"/>
  <c r="I21" i="1"/>
  <c r="H21" i="1"/>
  <c r="G21" i="1"/>
  <c r="G20" i="1"/>
  <c r="I19" i="1"/>
  <c r="H17" i="1"/>
  <c r="I16" i="1"/>
  <c r="H16" i="1"/>
  <c r="I15" i="1"/>
  <c r="H15" i="1"/>
  <c r="I14" i="1"/>
  <c r="H14" i="1"/>
  <c r="I13" i="1"/>
  <c r="H13" i="1"/>
  <c r="I12" i="1"/>
  <c r="G12" i="1"/>
  <c r="I11" i="1"/>
  <c r="G11" i="1"/>
  <c r="I10" i="1"/>
  <c r="I9" i="1"/>
  <c r="H9" i="1"/>
  <c r="H7" i="1"/>
  <c r="H6" i="1"/>
  <c r="I5" i="1"/>
  <c r="H5" i="1"/>
  <c r="G5" i="1"/>
  <c r="I4" i="1"/>
  <c r="G4" i="1"/>
  <c r="H3" i="1"/>
  <c r="G3" i="1"/>
  <c r="L35" i="1" l="1"/>
  <c r="M35" i="1" s="1"/>
  <c r="K35" i="1"/>
  <c r="L74" i="1"/>
  <c r="M74" i="1" s="1"/>
  <c r="L31" i="1"/>
  <c r="M31" i="1" s="1"/>
  <c r="L37" i="1"/>
  <c r="M37" i="1" s="1"/>
  <c r="L22" i="1"/>
  <c r="M22" i="1" s="1"/>
  <c r="L24" i="1"/>
  <c r="M24" i="1" s="1"/>
  <c r="K3" i="1"/>
  <c r="K4" i="1"/>
  <c r="L6" i="1"/>
  <c r="M6" i="1" s="1"/>
  <c r="K7" i="1"/>
  <c r="K9" i="1"/>
  <c r="L11" i="1"/>
  <c r="M11" i="1" s="1"/>
  <c r="L13" i="1"/>
  <c r="M13" i="1" s="1"/>
  <c r="L15" i="1"/>
  <c r="M15" i="1" s="1"/>
  <c r="L17" i="1"/>
  <c r="M17" i="1" s="1"/>
  <c r="K41" i="1"/>
  <c r="M48" i="1"/>
  <c r="L57" i="1"/>
  <c r="M57" i="1" s="1"/>
  <c r="L63" i="1"/>
  <c r="M63" i="1" s="1"/>
  <c r="K66" i="1"/>
  <c r="K68" i="1"/>
  <c r="L80" i="1"/>
  <c r="M80" i="1" s="1"/>
  <c r="L84" i="1"/>
  <c r="M84" i="1" s="1"/>
  <c r="L86" i="1"/>
  <c r="M86" i="1" s="1"/>
  <c r="K11" i="1"/>
  <c r="K17" i="1"/>
  <c r="L41" i="1"/>
  <c r="M41" i="1" s="1"/>
  <c r="L49" i="1"/>
  <c r="M49" i="1" s="1"/>
  <c r="L40" i="1"/>
  <c r="M40" i="1" s="1"/>
  <c r="L7" i="1"/>
  <c r="M7" i="1" s="1"/>
  <c r="K37" i="1"/>
  <c r="L66" i="1"/>
  <c r="M66" i="1" s="1"/>
  <c r="L68" i="1"/>
  <c r="M68" i="1" s="1"/>
  <c r="K30" i="1"/>
  <c r="K34" i="1"/>
  <c r="L58" i="1"/>
  <c r="M58" i="1" s="1"/>
  <c r="L3" i="1"/>
  <c r="M3" i="1" s="1"/>
  <c r="K15" i="1"/>
  <c r="L39" i="1"/>
  <c r="M39" i="1" s="1"/>
  <c r="L61" i="1"/>
  <c r="M61" i="1" s="1"/>
  <c r="L19" i="1"/>
  <c r="M19" i="1" s="1"/>
  <c r="K19" i="1"/>
  <c r="K5" i="1"/>
  <c r="L10" i="1"/>
  <c r="M10" i="1" s="1"/>
  <c r="L12" i="1"/>
  <c r="M12" i="1" s="1"/>
  <c r="K12" i="1"/>
  <c r="L14" i="1"/>
  <c r="M14" i="1" s="1"/>
  <c r="L16" i="1"/>
  <c r="M16" i="1" s="1"/>
  <c r="L21" i="1"/>
  <c r="M21" i="1" s="1"/>
  <c r="K21" i="1"/>
  <c r="L23" i="1"/>
  <c r="M23" i="1" s="1"/>
  <c r="L25" i="1"/>
  <c r="M25" i="1" s="1"/>
  <c r="M29" i="1"/>
  <c r="L33" i="1"/>
  <c r="M33" i="1" s="1"/>
  <c r="L42" i="1"/>
  <c r="M42" i="1" s="1"/>
  <c r="L44" i="1"/>
  <c r="M44" i="1" s="1"/>
  <c r="L47" i="1"/>
  <c r="M47" i="1" s="1"/>
  <c r="K51" i="1"/>
  <c r="K55" i="1"/>
  <c r="L59" i="1"/>
  <c r="M59" i="1" s="1"/>
  <c r="K61" i="1"/>
  <c r="L65" i="1"/>
  <c r="M65" i="1" s="1"/>
  <c r="K67" i="1"/>
  <c r="L67" i="1"/>
  <c r="M67" i="1" s="1"/>
  <c r="K69" i="1"/>
  <c r="L69" i="1"/>
  <c r="M69" i="1" s="1"/>
  <c r="K18" i="1"/>
  <c r="K32" i="1"/>
  <c r="L62" i="1"/>
  <c r="M62" i="1" s="1"/>
  <c r="L75" i="1"/>
  <c r="M75" i="1" s="1"/>
  <c r="K8" i="1"/>
  <c r="K14" i="1"/>
  <c r="L18" i="1"/>
  <c r="M18" i="1" s="1"/>
  <c r="L20" i="1"/>
  <c r="M20" i="1" s="1"/>
  <c r="K22" i="1"/>
  <c r="K24" i="1"/>
  <c r="K26" i="1"/>
  <c r="K27" i="1"/>
  <c r="K28" i="1"/>
  <c r="K29" i="1"/>
  <c r="L30" i="1"/>
  <c r="M30" i="1" s="1"/>
  <c r="L32" i="1"/>
  <c r="M32" i="1" s="1"/>
  <c r="L34" i="1"/>
  <c r="M34" i="1" s="1"/>
  <c r="K40" i="1"/>
  <c r="K50" i="1"/>
  <c r="K52" i="1"/>
  <c r="K54" i="1"/>
  <c r="K56" i="1"/>
  <c r="K74" i="1"/>
  <c r="K76" i="1"/>
  <c r="K77" i="1"/>
  <c r="L85" i="1"/>
  <c r="M85" i="1" s="1"/>
  <c r="L81" i="1"/>
  <c r="M81" i="1" s="1"/>
  <c r="L9" i="1"/>
  <c r="M9" i="1" s="1"/>
  <c r="K10" i="1"/>
  <c r="K13" i="1"/>
  <c r="K16" i="1"/>
  <c r="K20" i="1"/>
  <c r="K23" i="1"/>
  <c r="K25" i="1"/>
  <c r="K31" i="1"/>
  <c r="K33" i="1"/>
  <c r="K36" i="1"/>
  <c r="L38" i="1"/>
  <c r="M38" i="1" s="1"/>
  <c r="L43" i="1"/>
  <c r="M43" i="1" s="1"/>
  <c r="L46" i="1"/>
  <c r="M46" i="1" s="1"/>
  <c r="K47" i="1"/>
  <c r="K60" i="1"/>
  <c r="L64" i="1"/>
  <c r="M64" i="1" s="1"/>
  <c r="K65" i="1"/>
  <c r="K73" i="1"/>
  <c r="K78" i="1"/>
  <c r="K79" i="1"/>
  <c r="K80" i="1"/>
  <c r="K82" i="1"/>
  <c r="K83" i="1"/>
  <c r="K84" i="1"/>
  <c r="K70" i="1"/>
  <c r="L70" i="1"/>
  <c r="M70" i="1" s="1"/>
  <c r="K71" i="1"/>
  <c r="L71" i="1"/>
  <c r="M71" i="1" s="1"/>
  <c r="L5" i="1"/>
  <c r="M5" i="1" s="1"/>
  <c r="L8" i="1"/>
  <c r="M8" i="1" s="1"/>
  <c r="K46" i="1"/>
  <c r="K57" i="1"/>
  <c r="K59" i="1"/>
  <c r="K64" i="1"/>
  <c r="K58" i="1"/>
  <c r="L60" i="1"/>
  <c r="M60" i="1" s="1"/>
  <c r="L73" i="1"/>
  <c r="M73" i="1" s="1"/>
  <c r="L77" i="1"/>
  <c r="M77" i="1" s="1"/>
  <c r="L83" i="1"/>
  <c r="M83" i="1" s="1"/>
  <c r="L4" i="1"/>
  <c r="M4" i="1" s="1"/>
  <c r="K6" i="1"/>
  <c r="K38" i="1"/>
  <c r="K43" i="1"/>
  <c r="K44" i="1"/>
  <c r="L45" i="1"/>
  <c r="M45" i="1" s="1"/>
  <c r="K48" i="1"/>
  <c r="K49" i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K62" i="1"/>
  <c r="K63" i="1"/>
  <c r="K75" i="1"/>
  <c r="L76" i="1"/>
  <c r="M76" i="1" s="1"/>
  <c r="K81" i="1"/>
  <c r="L82" i="1"/>
  <c r="M82" i="1" s="1"/>
  <c r="K85" i="1"/>
  <c r="K86" i="1"/>
  <c r="M87" i="1" l="1"/>
</calcChain>
</file>

<file path=xl/sharedStrings.xml><?xml version="1.0" encoding="utf-8"?>
<sst xmlns="http://schemas.openxmlformats.org/spreadsheetml/2006/main" count="988" uniqueCount="210">
  <si>
    <t>PESQUISA DE PREÇOS</t>
  </si>
  <si>
    <t>ITEM</t>
  </si>
  <si>
    <t>CATMAT</t>
  </si>
  <si>
    <t>UNIDADE</t>
  </si>
  <si>
    <t>QUANTIDADE</t>
  </si>
  <si>
    <t>DESCRIÇÃO DO PRODUTO</t>
  </si>
  <si>
    <t>A</t>
  </si>
  <si>
    <t>B</t>
  </si>
  <si>
    <t>C</t>
  </si>
  <si>
    <t>D</t>
  </si>
  <si>
    <t>E</t>
  </si>
  <si>
    <t>MEDIANA VALOR UNITÁRIO</t>
  </si>
  <si>
    <t>MÉDIA VALOR UNITÁRIO</t>
  </si>
  <si>
    <t>VALOR TOTAL</t>
  </si>
  <si>
    <t>M³</t>
  </si>
  <si>
    <t>AREIA FINA CLARA – SEM INTEMPÉRIES</t>
  </si>
  <si>
    <t>AREIA GROSSA CLARA – SEM INTEMPÉRIES</t>
  </si>
  <si>
    <t>AREIA MEDIA CLARA – SEM INTEMPÉRIES</t>
  </si>
  <si>
    <t>UN</t>
  </si>
  <si>
    <t>BATENTE COMPLETO DE MADEIRA MACIÇA - 0,80X2,10M - CEDRILHO</t>
  </si>
  <si>
    <t>BATENTE DE MADEIRA MACIÇA - 0,90X2,10M - CEDRILHO</t>
  </si>
  <si>
    <t>MILHEIRO</t>
  </si>
  <si>
    <t>BLOCO CERÂMICO/ TIJOLO CERÂMICO VAZADO PARA ALVENARIA, 6 FUROS – (19 X 14 X 9CM)</t>
  </si>
  <si>
    <t>M</t>
  </si>
  <si>
    <t>CAIBROS BRUTO – MADEIRA CAMBARÁ - 5/5CM</t>
  </si>
  <si>
    <t>CAIXA D’AGUA POLIETILENO 1000 LITROS - COM TAMPA</t>
  </si>
  <si>
    <t>CAIXA D’AGUA POLIETILENO 10000L – COM TAMPA</t>
  </si>
  <si>
    <t>CAIXA D’AGUA POLIETILENO 15000L – COM TAMPA</t>
  </si>
  <si>
    <t>CAIXA D’AGUA POLIETILENO 2000 LITROS - COM TAMPA</t>
  </si>
  <si>
    <t>CAIXA D’AGUA POLIETILENO 500 LITROS - COM TAMPA</t>
  </si>
  <si>
    <t>CAIXA D’AGUA POLIETILENO 5000 LITROS - COM TAMPA</t>
  </si>
  <si>
    <t>CAIXA DE GORDURA PVC - COM CESTO E TAMPA – DN100</t>
  </si>
  <si>
    <t>CAIXA DE PASSAGEM ESGOTO E INSPEÇÃO DE ESGOTO PVC – DN100</t>
  </si>
  <si>
    <t>CAIXA SIFONADA – CPVC – COM TAMPA DE RALO - 100X100X50MM</t>
  </si>
  <si>
    <t>SC</t>
  </si>
  <si>
    <t>CAL DE PINTURA BRANCO - 8KG</t>
  </si>
  <si>
    <t>CAL HIDRATADA CH-I - 20KG</t>
  </si>
  <si>
    <t>CANALETA CERÂMICA 09X19X29CM</t>
  </si>
  <si>
    <t>CANALETA CERÂMICA 14X19X29CM</t>
  </si>
  <si>
    <t>CANTONEIRA PVC EXTERNA P/ FORRO – KIT 4 PEÇAS</t>
  </si>
  <si>
    <t>CANTONEIRA PVC INTERNA P/ FORRO – KIT 4 PEÇAS</t>
  </si>
  <si>
    <t>CAPA CERÂMICA PARA CUMEEIRA E PARA TELHA PORTUGUESA</t>
  </si>
  <si>
    <t>CAPA/LAJOTA CERÂMICA PARA LAJE H12 – (30X12X20CM)</t>
  </si>
  <si>
    <t>CAPA/LAJOTA CERÂMICA PARA LAJE H16 – (30X16X20CM)</t>
  </si>
  <si>
    <t>CAPA/LAJOTA CERÂMICA PARA LAJE H8 – (30X8X20CM)</t>
  </si>
  <si>
    <t>CHAPA MADEIRITE RESINADA COLA BRANCA 10MM 2,20 X 1,10M PINUS</t>
  </si>
  <si>
    <t>CHAPA MADEIRITE RESINADA COLA BRANCA 12MM 2,20 X 1,10M PINUS</t>
  </si>
  <si>
    <t>CHAPA MADEIRITE RESINADA COLA BRANCA 15MM 2,20 X 1,10M PINUS</t>
  </si>
  <si>
    <t>CIMENTO PORTLAND CP-II F32 - 50KG</t>
  </si>
  <si>
    <t>CUMEEIRA FIBROCIMENTO 15X1,10X6MM</t>
  </si>
  <si>
    <t>CUMEEIRA FIBROCIMENTO 20X1,10X6MM</t>
  </si>
  <si>
    <t>ELEMENTO VAZADO CERÂMICO; QUADRADO; TIPO RETO OU REDONDO; 7A9X20X20CM</t>
  </si>
  <si>
    <t>MT</t>
  </si>
  <si>
    <t>FORRO DE CEDRINHO; LARGURA 0,10M</t>
  </si>
  <si>
    <t>FORRO DE PINUS; LARGURA 0,10M</t>
  </si>
  <si>
    <t>FORRO DE PVC; BRANCO; ESPESSURA 8MM; LARGURA 0,20M</t>
  </si>
  <si>
    <t>GUARNIÇÃO DE MADEIRA; IMBUIA; 0,045X0,80X2,10M</t>
  </si>
  <si>
    <t>GUARNIÇÃO DE MADEIRA; IMBUIA; 0,045X0,90X2,10M</t>
  </si>
  <si>
    <t>LONA GROSSA DE POLIETILENO IMPERMEÁVEL; 4,00MX1,00M; PRETA</t>
  </si>
  <si>
    <t>LONA GROSSA DE POLIETILENO IMPERMEÁVEL; 6,00MX1,00M; PRETA</t>
  </si>
  <si>
    <t>LONA GROSSA DE POLIETILENO IMPERMEÁVEL; 8,00MX1,00M; PRETA</t>
  </si>
  <si>
    <t>MALHA 15X15CM; POP DE FERRO; 4,2MMX2,00X3,00M</t>
  </si>
  <si>
    <t>MALHA 20X20; POP DE FERRO; 4,2MMX2,00X3,00</t>
  </si>
  <si>
    <t>MANTA ASFÁLTICA AUTOADESIVA; ALUMINIZADA; 20CM; ROLO DE 10,00M</t>
  </si>
  <si>
    <t>MANTA ASFÁLTICA AUTOADESIVA; ALUMINIZADA; 30CM; ROLO DE 10,00M</t>
  </si>
  <si>
    <t>MANTA ASFÁLTICA LÍQUIDA IMPERMEABILIZANTE; BALDE DE 18L</t>
  </si>
  <si>
    <t>MEIA CANA DE PINUS; 2,2CMX2,2CMX3,00M</t>
  </si>
  <si>
    <t>MOLDURA EM MEIA CANA PVC; BRANCA; 3,00M</t>
  </si>
  <si>
    <t>PEDRA BRITA N° 01; SEM INTEMPÉRIES</t>
  </si>
  <si>
    <t>PORTA COMPLETA LAMINADA DE AÇO DE ABRIR; CINZA; SEM PINTURA; 0.60X2.10M</t>
  </si>
  <si>
    <t>PORTA COMPLETA LAMINADA DE AÇO DE ABRIR; CINZA; SEM PINTURA; 0.70X2.10M</t>
  </si>
  <si>
    <t>PORTA COMPLETA LAMINADA  DE AÇO DE ABRIR; CINZA; SEM PINTURA; 0.80X2.10M</t>
  </si>
  <si>
    <t>PORTA COMPLETA LAMINADA DE AÇO DE ABRIR; CINZA; SEM PINTURA; 0.90X2.10M</t>
  </si>
  <si>
    <t>PORTA DE MADEIRA FRISADA; SEMI-OCA; LEVE OU MÉDIA; PADRÃO MÉDIO; 60X210CM; ESPESSURA DE 3CM; INCLUSO DOBRADIÇAS</t>
  </si>
  <si>
    <t>PORTA DE MADEIRA FRISADA; SEMI-OCA; LEVE OU MÉDIA; PADRÃO MÉDIO; 70X210CM; ESPESSURA DE 3CM; INCLUSO DOBRADIÇAS</t>
  </si>
  <si>
    <t>PORTA DE MADEIRA FRISADA; SEMI-OCA; LEVE OU MÉDIA; PADRÃO MÉDIO; 80X210CM; ESPESSURA DE 3CM; INCLUSO DOBRADIÇAS</t>
  </si>
  <si>
    <t>PORTA DE MADEIRA FRISADA; SEMI-OCA; LEVE OU MÉDIA; PADRÃO MÉDIO; 90X210CM; ESPESSURA DE 3CM; INCLUSO DOBRADIÇAS</t>
  </si>
  <si>
    <t>SARRAFO; MADEIRA CAMBARÁ; 5CM DE ESPESSURA POR 5 CM DE LARGURA</t>
  </si>
  <si>
    <t>TÁBUA DE MADEIRA CAMBARÁ; TAUARI APARELHADA; 15X2X3M</t>
  </si>
  <si>
    <t>TÁBUA DE MADEIRA CAMBARÁ; TAUARI APARELHADA; 20X2X3M</t>
  </si>
  <si>
    <t>TÁBUA DE MADEIRA CAMBARÁ; TAUARI APARELHADA; 30X2X3M</t>
  </si>
  <si>
    <t>TÁBUA DE PINUS BRUTA; PARA CAIXARIA; 10CMX3,00M</t>
  </si>
  <si>
    <t>TÁBUA DE PINUS BRUTA; PARA CAIXARIA; 15CMX3,00M</t>
  </si>
  <si>
    <t>TÁBUA DE PINUS BRUTA; PARA CAIXARIA; 20CMX3,00M</t>
  </si>
  <si>
    <t>TÁBUA DE PINUS BRUTA; PARA CAIXARIA; 25CMX3,00M</t>
  </si>
  <si>
    <t>TÁBUA DE PINUS BRUTA; PARA CAIXARIA; 30CMX3,00M</t>
  </si>
  <si>
    <t>TELHA DE FIBROCIMENTO; 3,05X1,10X6MM</t>
  </si>
  <si>
    <t>TELHA ESTRUTURA; CALHETÃO 90; FIBROCIMENTO; 1,00MX7,40MX8MM</t>
  </si>
  <si>
    <t>TELHA; FIBROCIMENTO; 2,44X1,10MX5MM</t>
  </si>
  <si>
    <t>TELHA; FIBROCIMENTO; 3,66X1,10MX6MM</t>
  </si>
  <si>
    <t>TIJOLO CERÂMICO; MACIÇO; COMUM; 5X10X20CM</t>
  </si>
  <si>
    <t>TRELIÇA; AÇO NERVURADO; TB 8L; 12CMX12,00M</t>
  </si>
  <si>
    <t>TRELIÇA; AÇO NERVURADO; TB 8L; 8CMX12,00M</t>
  </si>
  <si>
    <t>TRILHO; LAJE H16; PARA FORRO</t>
  </si>
  <si>
    <t>TRILHO; LAJE H8; PARA FORRO</t>
  </si>
  <si>
    <t>BR</t>
  </si>
  <si>
    <t>VERGALHÃO; BARRA; AÇO NERVURADO; CA50-Ø10,0MM; COMPRIMENTO 12,00M</t>
  </si>
  <si>
    <t>VERGALHÃO; BARRA; AÇO NERVURADO; CA50-Ø12,5MM; COMPRIMENTO 12,00M</t>
  </si>
  <si>
    <t>VERGALHÃO; BARRA; AÇO NERVURADO; CA50-Ø4,20MM; COMPRIMENTO 12,00</t>
  </si>
  <si>
    <t>VERGALHÃO; BARRA; AÇO NERVURADO; CA50-Ø8,00MM; COMPRIMENTO 12,00M</t>
  </si>
  <si>
    <t>VIGA; MADEIRA CAMBARÁ; 10X25CM; APARELHADA</t>
  </si>
  <si>
    <t>VIGA; MADEIRA CAMBARÁ; 5X10CM; APARELHADA</t>
  </si>
  <si>
    <t>VIGA; MADEIRA CAMBARÁ; 5X15CM; APARELHADA</t>
  </si>
  <si>
    <t>VALOR TOTAL DO PROCESSO</t>
  </si>
  <si>
    <t>FONTES DE PESQUISAS UTILIZADAS</t>
  </si>
  <si>
    <t>PAINEL DE PREÇOS</t>
  </si>
  <si>
    <t>PREÇOS PRATICADOS PELA ADMINISTRAÇÃO PÚBLICA</t>
  </si>
  <si>
    <t>PREÇOS COTADOS COM FORNECEDORES</t>
  </si>
  <si>
    <t xml:space="preserve"> MÍDIA ESPECIALIZADA - SITES ELETRÔNICOS</t>
  </si>
  <si>
    <t xml:space="preserve">NOTA PARANÁ  </t>
  </si>
  <si>
    <t>F</t>
  </si>
  <si>
    <t xml:space="preserve"> TABELAS OFICIAIS</t>
  </si>
  <si>
    <t>RESPONSAVEL PELA PESQUISA: Andreia de Souza França</t>
  </si>
  <si>
    <t>MÉTODO ESTATÍSTICO UTILIZADO E JUSTIFICATIVA PARA SUA UTILIZAÇÃO: Informo que o foi utilizado o menor preço cotado com fornecedores para estimativa de valor.</t>
  </si>
  <si>
    <t>JUSTIFICATIVA PARA DESCONSIDERAÇÃO DE VALORES INCONSISTENTES, INEXEQUÍVEIS OU EXCESSIVAMENTE ELEVADOS (CASO NECESSÁRIO): Não se aplica</t>
  </si>
  <si>
    <t>JUSTIFICATIVA DA ESCOLHA DOS FORNECEDORES (NO CASO DE PESQUISA DIRETA): Foi solicitado orçamento para os fornecedores potenciais da região de Bandeirantes e encontrados em site de busca da internet.</t>
  </si>
  <si>
    <t xml:space="preserve">              RELAÇÃO DE FORNECEDORES CONSULTADOS</t>
  </si>
  <si>
    <t>PRAZO PARA FORNECIMENTO DA COTAÇÃO: 05 (cinco) dias</t>
  </si>
  <si>
    <t>TELEFONE</t>
  </si>
  <si>
    <t>CONTATO</t>
  </si>
  <si>
    <t>FORNECEU COTAÇÃO?</t>
  </si>
  <si>
    <t>EMPRESA</t>
  </si>
  <si>
    <t>E-MAIL</t>
  </si>
  <si>
    <t>ROSSATO MATERIAIS DE CONSTRUÇÃO</t>
  </si>
  <si>
    <t>Compras.rossato@hotmail.com</t>
  </si>
  <si>
    <t>(43)98813-0198</t>
  </si>
  <si>
    <t>BIANCA</t>
  </si>
  <si>
    <t>SIM</t>
  </si>
  <si>
    <t>CONSTRUMAT MATERIAIS PARA CONSTRUÇÃO</t>
  </si>
  <si>
    <t>(43)99602-1633</t>
  </si>
  <si>
    <t>MARIA LUIZA</t>
  </si>
  <si>
    <t>NÃO</t>
  </si>
  <si>
    <t xml:space="preserve">STRAUB MATERIAIS DE CONSTRUÇÃO </t>
  </si>
  <si>
    <t>straubmateriais@gmail.com</t>
  </si>
  <si>
    <t>(43)9513-0197</t>
  </si>
  <si>
    <t>JANE</t>
  </si>
  <si>
    <t>CONSTRUCASA BORDIGNON</t>
  </si>
  <si>
    <t>centralvendas2@construcasabordignon.com</t>
  </si>
  <si>
    <t>(43)99139-4967</t>
  </si>
  <si>
    <t>COMERCIAL</t>
  </si>
  <si>
    <t>CONSTRUCENTER MATERIAIS DE CONSTRUÇÃO</t>
  </si>
  <si>
    <t>pacto@pactoconsultoria.com.br</t>
  </si>
  <si>
    <t>(43)9633-1116</t>
  </si>
  <si>
    <t>CAROL</t>
  </si>
  <si>
    <t>BARBOSA MATERIAS PARA CONSTRUÇÃO</t>
  </si>
  <si>
    <t>deposito_barbosa@hotmail.com</t>
  </si>
  <si>
    <t>(43)99977-2627</t>
  </si>
  <si>
    <t>EDUARDO</t>
  </si>
  <si>
    <t>AKABARI PISOS &amp; ACABAMENTOS</t>
  </si>
  <si>
    <t>akabari.conceito@gmail.com</t>
  </si>
  <si>
    <t>(43)99611-8012</t>
  </si>
  <si>
    <t>CARLA</t>
  </si>
  <si>
    <t>CASA RENASCENÇA MATERIAL DE CONSTRUÇÃO</t>
  </si>
  <si>
    <t>casarenascenca@gmail.com</t>
  </si>
  <si>
    <t>(43)99875-5741</t>
  </si>
  <si>
    <t>KAUÃ</t>
  </si>
  <si>
    <t>SÃO LUIZ MATERIAS PARA CONSTRUÇÃO</t>
  </si>
  <si>
    <t>saoluiz_materiais@hotmail.com</t>
  </si>
  <si>
    <t>(43)98812-6882</t>
  </si>
  <si>
    <t>MATHEUS</t>
  </si>
  <si>
    <t>MADEIREIRA BANDEIRANATES</t>
  </si>
  <si>
    <t>mad.bandeirantes@hotmail.com</t>
  </si>
  <si>
    <t>(43)99956-4069</t>
  </si>
  <si>
    <t>JENIFFER</t>
  </si>
  <si>
    <t>MADEIREIRA SAN RAFAEL</t>
  </si>
  <si>
    <t>rafael-rossato@hotmail.com</t>
  </si>
  <si>
    <t>(43)99616-5577</t>
  </si>
  <si>
    <t>RAFAEL</t>
  </si>
  <si>
    <t>MEMÓRIA DE CALCULO - CONTRATAÇÕES SIMILARES</t>
  </si>
  <si>
    <t>UNI</t>
  </si>
  <si>
    <t>QTD</t>
  </si>
  <si>
    <t>MUNICIPIO DE BARRA DO JACARÉ / PARANÁ</t>
  </si>
  <si>
    <t>MUNICIPIO DE BANDEIRANTES / PARANÁ</t>
  </si>
  <si>
    <t>MUNICIPIO DE ALEGRIA /RS</t>
  </si>
  <si>
    <t>MUNICIPIO DE POMPEIA / SP</t>
  </si>
  <si>
    <t>MUNICIPIO DE DOURADOS / MS</t>
  </si>
  <si>
    <t>MÉDIA</t>
  </si>
  <si>
    <t>LONA GROSSA DE POLIETILENO IMPERMEÁVEL; 4,00MX4,00M; AMARELA</t>
  </si>
  <si>
    <t>LONA GROSSA DE POLIETILENO IMPERMEÁVEL; 5,00MX6,00M; AMARELA</t>
  </si>
  <si>
    <t>MEMÓRIA DE CALCULO - FORNECEDORES</t>
  </si>
  <si>
    <t>STRAUB MATERIAIS DE CONSTRUÇÃO E CONSTRUTORA LTDA</t>
  </si>
  <si>
    <t>JÚLIO CESAR ROSSATO LTDA</t>
  </si>
  <si>
    <t>INGAZÃO MARINGA MATERIAS DE CONSTRUÇÃO</t>
  </si>
  <si>
    <t>MEDIANA</t>
  </si>
  <si>
    <t>MEMÓRIA DE CALCULO - SITES</t>
  </si>
  <si>
    <t>https://www.obramax.com.br/</t>
  </si>
  <si>
    <t>https://www.carajas.com.br/</t>
  </si>
  <si>
    <t>https://www.mmardegan.com.br/</t>
  </si>
  <si>
    <t>https://www.servemadeiras.com.br/</t>
  </si>
  <si>
    <t>https://www.madeiranit.com.br/</t>
  </si>
  <si>
    <t>SARRAFO; MADEIRA CAMBARÁ; 5CM DE ESPEASSURA POR 5 CM DE LARGURA</t>
  </si>
  <si>
    <t>QUANTITATIVOS SECRETARIAS</t>
  </si>
  <si>
    <t>OBRAS</t>
  </si>
  <si>
    <t>ADM</t>
  </si>
  <si>
    <t>EDUCAÇÃO</t>
  </si>
  <si>
    <t>SAÚDE</t>
  </si>
  <si>
    <t>AÇÃO SOCIAL</t>
  </si>
  <si>
    <t>https://www.novadeposito.com.br/</t>
  </si>
  <si>
    <t>MUNICIPIO DE SANTA VITORIA / MG</t>
  </si>
  <si>
    <t>https://www.paperplast.com.br/</t>
  </si>
  <si>
    <t>https://www.lojaimpermix.com.br/</t>
  </si>
  <si>
    <t>MUNICIPIO DE TABIRA / PE</t>
  </si>
  <si>
    <t>https://www.emater.com.br/</t>
  </si>
  <si>
    <t>MUNICIPIO DE ITURAMA/MG</t>
  </si>
  <si>
    <t>MUNICIPIO DE SERTANÓPOLIS/PR</t>
  </si>
  <si>
    <t>MUNICIPIO  DE HOLAMBRA/SP</t>
  </si>
  <si>
    <t>PROCURADORIA-GERAL DE JUSTIÇA/MG</t>
  </si>
  <si>
    <t>MUNICIPIO  DE MUSSARANDUBA/SC</t>
  </si>
  <si>
    <t>GUARNIÇÃO DE MADEIRA; IMBUIA; 0,045X0,80X2,10M; IMBUIA; 0,045X0,90X2,10M</t>
  </si>
  <si>
    <t>UNID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</si>
</sst>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R$&quot;\ #,##0;[Red]\-&quot;R$&quot;\ #,##0"/>
    <numFmt numFmtId="8" formatCode="&quot;R$&quot;\ #,##0.00;[Red]\-&quot;R$&quot;\ #,##0.00"/>
    <numFmt numFmtId="164" formatCode="&quot;R$ &quot;#,##0.00"/>
    <numFmt numFmtId="165" formatCode="&quot;R$ &quot;#,##0.00;[Red]&quot;R$ &quot;#,##0.00"/>
    <numFmt numFmtId="166" formatCode="_-&quot;R$ &quot;* #,##0.00_-;&quot;-R$ &quot;* #,##0.00_-;_-&quot;R$ &quot;* \-??_-;_-@_-"/>
    <numFmt numFmtId="167" formatCode="&quot;R$ &quot;#,##0.00;[Red]&quot;-R$ &quot;#,##0.00"/>
    <numFmt numFmtId="168" formatCode="&quot;R$ &quot;#,##0;[Red]&quot;-R$ &quot;#,##0"/>
  </numFmts>
  <fonts count="30" x14ac:knownFonts="1">
    <font>
      <sz val="11"/>
      <color theme="1"/>
      <name val="Calibri"/>
      <family val="2"/>
      <charset val="1"/>
    </font>
    <font>
      <sz val="11"/>
      <color theme="1"/>
      <name val="Arial"/>
      <family val="2"/>
      <charset val="1"/>
    </font>
    <font>
      <b/>
      <sz val="10"/>
      <color theme="1"/>
      <name val="Arial"/>
      <family val="2"/>
      <charset val="1"/>
    </font>
    <font>
      <sz val="11"/>
      <name val="Arial"/>
      <family val="2"/>
      <charset val="1"/>
    </font>
    <font>
      <b/>
      <sz val="12"/>
      <color theme="1"/>
      <name val="Arial"/>
      <family val="2"/>
      <charset val="1"/>
    </font>
    <font>
      <b/>
      <sz val="9"/>
      <color theme="1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9"/>
      <color theme="1"/>
      <name val="Arial"/>
      <family val="2"/>
      <charset val="1"/>
    </font>
    <font>
      <b/>
      <sz val="11"/>
      <color theme="1"/>
      <name val="Calibri"/>
      <family val="2"/>
      <charset val="1"/>
    </font>
    <font>
      <sz val="9"/>
      <color rgb="FF000000"/>
      <name val="Arial"/>
      <family val="2"/>
      <charset val="1"/>
    </font>
    <font>
      <sz val="9"/>
      <color rgb="FFFF0000"/>
      <name val="Arial"/>
      <family val="2"/>
      <charset val="1"/>
    </font>
    <font>
      <sz val="9"/>
      <color theme="1"/>
      <name val="Calibri"/>
      <family val="2"/>
      <charset val="1"/>
    </font>
    <font>
      <sz val="9"/>
      <name val="Arial"/>
      <family val="2"/>
      <charset val="1"/>
    </font>
    <font>
      <b/>
      <sz val="9"/>
      <color theme="1"/>
      <name val="Calibri"/>
      <family val="2"/>
      <charset val="1"/>
    </font>
    <font>
      <u/>
      <sz val="11"/>
      <color theme="10"/>
      <name val="Calibri"/>
      <family val="2"/>
      <charset val="1"/>
    </font>
    <font>
      <u/>
      <sz val="9"/>
      <color theme="10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8"/>
      <name val="Arial"/>
      <family val="2"/>
      <charset val="1"/>
    </font>
    <font>
      <sz val="11"/>
      <color rgb="FF000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0"/>
      <color theme="1"/>
      <name val="Calibri"/>
      <family val="2"/>
      <charset val="1"/>
    </font>
    <font>
      <sz val="11"/>
      <color theme="1"/>
      <name val="Calibri"/>
      <family val="2"/>
      <charset val="1"/>
    </font>
    <font>
      <b/>
      <sz val="12"/>
      <color rgb="FF000000"/>
      <name val="Arial"/>
      <family val="2"/>
      <charset val="1"/>
    </font>
    <font>
      <u/>
      <sz val="9"/>
      <color theme="1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9"/>
      <color theme="1"/>
      <name val="Arial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CCFFCC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166" fontId="23" fillId="0" borderId="0" applyBorder="0" applyProtection="0"/>
    <xf numFmtId="0" fontId="15" fillId="0" borderId="0" applyBorder="0" applyProtection="0"/>
  </cellStyleXfs>
  <cellXfs count="156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textRotation="90"/>
    </xf>
    <xf numFmtId="0" fontId="6" fillId="0" borderId="6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4" xfId="0" applyFont="1" applyBorder="1"/>
    <xf numFmtId="0" fontId="5" fillId="0" borderId="8" xfId="0" applyFont="1" applyBorder="1" applyAlignment="1">
      <alignment horizontal="left"/>
    </xf>
    <xf numFmtId="0" fontId="5" fillId="0" borderId="15" xfId="0" applyFont="1" applyBorder="1"/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164" fontId="8" fillId="0" borderId="7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65" fontId="14" fillId="0" borderId="4" xfId="0" applyNumberFormat="1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12" fillId="0" borderId="0" xfId="0" applyFont="1"/>
    <xf numFmtId="167" fontId="5" fillId="0" borderId="1" xfId="1" applyNumberFormat="1" applyFont="1" applyBorder="1" applyAlignment="1" applyProtection="1">
      <alignment horizontal="center" vertical="center"/>
    </xf>
    <xf numFmtId="167" fontId="22" fillId="0" borderId="1" xfId="1" applyNumberFormat="1" applyFont="1" applyBorder="1" applyAlignment="1" applyProtection="1">
      <alignment horizontal="center" vertical="center"/>
    </xf>
    <xf numFmtId="0" fontId="14" fillId="0" borderId="1" xfId="0" applyFont="1" applyBorder="1" applyAlignment="1">
      <alignment horizontal="center" vertical="center"/>
    </xf>
    <xf numFmtId="165" fontId="14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168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5" fillId="0" borderId="26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15" fillId="0" borderId="26" xfId="2" applyBorder="1" applyAlignment="1" applyProtection="1">
      <alignment wrapText="1"/>
    </xf>
    <xf numFmtId="164" fontId="13" fillId="0" borderId="1" xfId="0" applyNumberFormat="1" applyFont="1" applyBorder="1" applyAlignment="1">
      <alignment horizontal="center" vertical="center"/>
    </xf>
    <xf numFmtId="166" fontId="23" fillId="0" borderId="1" xfId="1" applyBorder="1" applyProtection="1"/>
    <xf numFmtId="6" fontId="22" fillId="0" borderId="1" xfId="0" applyNumberFormat="1" applyFont="1" applyBorder="1" applyAlignment="1">
      <alignment horizontal="center" vertical="center"/>
    </xf>
    <xf numFmtId="8" fontId="22" fillId="0" borderId="1" xfId="0" applyNumberFormat="1" applyFont="1" applyBorder="1" applyAlignment="1">
      <alignment horizontal="center" vertical="center"/>
    </xf>
    <xf numFmtId="6" fontId="14" fillId="0" borderId="1" xfId="0" applyNumberFormat="1" applyFont="1" applyBorder="1" applyAlignment="1">
      <alignment horizontal="center" vertical="center"/>
    </xf>
    <xf numFmtId="8" fontId="14" fillId="0" borderId="1" xfId="0" applyNumberFormat="1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center" vertical="center"/>
    </xf>
    <xf numFmtId="166" fontId="23" fillId="0" borderId="23" xfId="1" applyBorder="1" applyProtection="1"/>
    <xf numFmtId="166" fontId="23" fillId="0" borderId="14" xfId="1" applyBorder="1" applyProtection="1"/>
    <xf numFmtId="166" fontId="23" fillId="0" borderId="12" xfId="1" applyBorder="1" applyProtection="1"/>
    <xf numFmtId="0" fontId="0" fillId="2" borderId="1" xfId="0" applyFill="1" applyBorder="1" applyAlignment="1">
      <alignment horizontal="center" wrapText="1"/>
    </xf>
    <xf numFmtId="166" fontId="23" fillId="0" borderId="4" xfId="1" applyBorder="1" applyProtection="1"/>
    <xf numFmtId="0" fontId="25" fillId="0" borderId="0" xfId="0" applyFont="1"/>
    <xf numFmtId="0" fontId="26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166" fontId="23" fillId="3" borderId="4" xfId="1" applyFill="1" applyBorder="1" applyProtection="1"/>
    <xf numFmtId="165" fontId="14" fillId="3" borderId="4" xfId="0" applyNumberFormat="1" applyFont="1" applyFill="1" applyBorder="1" applyAlignment="1">
      <alignment horizontal="center" vertical="center"/>
    </xf>
    <xf numFmtId="0" fontId="12" fillId="3" borderId="0" xfId="0" applyFont="1" applyFill="1"/>
    <xf numFmtId="166" fontId="27" fillId="0" borderId="4" xfId="1" applyFont="1" applyBorder="1" applyProtection="1"/>
    <xf numFmtId="0" fontId="27" fillId="0" borderId="1" xfId="0" applyFont="1" applyBorder="1" applyAlignment="1">
      <alignment horizontal="center" wrapText="1"/>
    </xf>
    <xf numFmtId="0" fontId="12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164" fontId="5" fillId="3" borderId="7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27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29" xfId="0" applyFont="1" applyBorder="1"/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64" fontId="15" fillId="0" borderId="1" xfId="2" applyNumberFormat="1" applyBorder="1" applyAlignment="1" applyProtection="1">
      <alignment horizontal="center"/>
    </xf>
    <xf numFmtId="164" fontId="15" fillId="0" borderId="1" xfId="2" applyNumberFormat="1" applyBorder="1" applyAlignment="1" applyProtection="1">
      <alignment horizontal="center" wrapText="1"/>
    </xf>
    <xf numFmtId="0" fontId="5" fillId="0" borderId="1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164" fontId="8" fillId="0" borderId="31" xfId="0" applyNumberFormat="1" applyFont="1" applyBorder="1" applyAlignment="1">
      <alignment horizontal="center"/>
    </xf>
    <xf numFmtId="164" fontId="8" fillId="0" borderId="31" xfId="0" applyNumberFormat="1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164" fontId="14" fillId="0" borderId="32" xfId="0" applyNumberFormat="1" applyFont="1" applyBorder="1" applyAlignment="1">
      <alignment horizontal="center" vertical="center"/>
    </xf>
    <xf numFmtId="164" fontId="16" fillId="0" borderId="12" xfId="2" applyNumberFormat="1" applyFont="1" applyBorder="1" applyAlignment="1" applyProtection="1">
      <alignment horizontal="center"/>
    </xf>
    <xf numFmtId="164" fontId="8" fillId="0" borderId="13" xfId="0" applyNumberFormat="1" applyFont="1" applyBorder="1" applyAlignment="1">
      <alignment horizontal="center"/>
    </xf>
    <xf numFmtId="164" fontId="14" fillId="0" borderId="25" xfId="0" applyNumberFormat="1" applyFont="1" applyBorder="1" applyAlignment="1">
      <alignment horizontal="center" vertical="center"/>
    </xf>
    <xf numFmtId="164" fontId="14" fillId="0" borderId="26" xfId="0" applyNumberFormat="1" applyFont="1" applyBorder="1" applyAlignment="1">
      <alignment horizontal="center" vertical="center"/>
    </xf>
    <xf numFmtId="164" fontId="14" fillId="0" borderId="2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167" fontId="5" fillId="0" borderId="4" xfId="1" applyNumberFormat="1" applyFont="1" applyBorder="1" applyAlignment="1" applyProtection="1">
      <alignment horizontal="center" vertical="center"/>
    </xf>
    <xf numFmtId="167" fontId="22" fillId="0" borderId="4" xfId="1" applyNumberFormat="1" applyFont="1" applyBorder="1" applyAlignment="1" applyProtection="1">
      <alignment horizontal="center" vertical="center"/>
    </xf>
    <xf numFmtId="6" fontId="14" fillId="0" borderId="4" xfId="0" applyNumberFormat="1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 wrapText="1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oluiz_materiais@hotmail.com" TargetMode="External"/><Relationship Id="rId3" Type="http://schemas.openxmlformats.org/officeDocument/2006/relationships/hyperlink" Target="mailto:centralvendas2@construcasabordignon.com" TargetMode="External"/><Relationship Id="rId7" Type="http://schemas.openxmlformats.org/officeDocument/2006/relationships/hyperlink" Target="mailto:casarenascenca@gmail.com" TargetMode="External"/><Relationship Id="rId2" Type="http://schemas.openxmlformats.org/officeDocument/2006/relationships/hyperlink" Target="mailto:straubmateriais@gmail.com" TargetMode="External"/><Relationship Id="rId1" Type="http://schemas.openxmlformats.org/officeDocument/2006/relationships/hyperlink" Target="mailto:Compras.rossato@hotmail.com" TargetMode="External"/><Relationship Id="rId6" Type="http://schemas.openxmlformats.org/officeDocument/2006/relationships/hyperlink" Target="mailto:akabari.conceito@gmail.com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deposito_barbosa@hotmail.com" TargetMode="External"/><Relationship Id="rId10" Type="http://schemas.openxmlformats.org/officeDocument/2006/relationships/hyperlink" Target="mailto:rafael-rossato@hotmail.com" TargetMode="External"/><Relationship Id="rId4" Type="http://schemas.openxmlformats.org/officeDocument/2006/relationships/hyperlink" Target="mailto:pacto@pactoconsultoria.com.br" TargetMode="External"/><Relationship Id="rId9" Type="http://schemas.openxmlformats.org/officeDocument/2006/relationships/hyperlink" Target="mailto:mad.bandeirantes@hot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bramax.com.br/" TargetMode="External"/><Relationship Id="rId3" Type="http://schemas.openxmlformats.org/officeDocument/2006/relationships/hyperlink" Target="https://www.servemadeiras.com.br/" TargetMode="External"/><Relationship Id="rId7" Type="http://schemas.openxmlformats.org/officeDocument/2006/relationships/hyperlink" Target="https://www.lojaimpermix.com.br/" TargetMode="External"/><Relationship Id="rId2" Type="http://schemas.openxmlformats.org/officeDocument/2006/relationships/hyperlink" Target="https://www.mmardegan.com.br/" TargetMode="External"/><Relationship Id="rId1" Type="http://schemas.openxmlformats.org/officeDocument/2006/relationships/hyperlink" Target="https://www.carajas.com.br/" TargetMode="External"/><Relationship Id="rId6" Type="http://schemas.openxmlformats.org/officeDocument/2006/relationships/hyperlink" Target="https://www.paperplast.com.br/" TargetMode="External"/><Relationship Id="rId5" Type="http://schemas.openxmlformats.org/officeDocument/2006/relationships/hyperlink" Target="https://www.novadeposito.com.br/" TargetMode="External"/><Relationship Id="rId10" Type="http://schemas.openxmlformats.org/officeDocument/2006/relationships/printerSettings" Target="../printerSettings/printerSettings4.bin"/><Relationship Id="rId4" Type="http://schemas.openxmlformats.org/officeDocument/2006/relationships/hyperlink" Target="https://www.madeiranit.com.br/" TargetMode="External"/><Relationship Id="rId9" Type="http://schemas.openxmlformats.org/officeDocument/2006/relationships/hyperlink" Target="https://www.emater.com.br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121"/>
  <sheetViews>
    <sheetView showGridLines="0" topLeftCell="A100" zoomScale="85" zoomScaleNormal="85" workbookViewId="0">
      <selection sqref="A1:M119"/>
    </sheetView>
  </sheetViews>
  <sheetFormatPr defaultColWidth="9.140625" defaultRowHeight="14.25" x14ac:dyDescent="0.2"/>
  <cols>
    <col min="1" max="1" width="5.140625" style="1" customWidth="1"/>
    <col min="2" max="2" width="11" style="2" customWidth="1"/>
    <col min="3" max="3" width="10.42578125" style="2" customWidth="1"/>
    <col min="4" max="4" width="7.7109375" style="3" customWidth="1"/>
    <col min="5" max="5" width="52.140625" style="4" customWidth="1"/>
    <col min="6" max="6" width="12" style="5" customWidth="1"/>
    <col min="7" max="7" width="16.140625" style="5" customWidth="1"/>
    <col min="8" max="8" width="11.85546875" style="5" customWidth="1"/>
    <col min="9" max="9" width="11.140625" style="5" customWidth="1"/>
    <col min="10" max="10" width="12.28515625" style="5" customWidth="1"/>
    <col min="11" max="11" width="13.28515625" style="5" customWidth="1"/>
    <col min="12" max="12" width="12.7109375" style="5" customWidth="1"/>
    <col min="13" max="13" width="14.42578125" style="5" customWidth="1"/>
    <col min="14" max="14" width="9.140625" style="6"/>
    <col min="15" max="60" width="9.140625" style="7"/>
    <col min="61" max="16384" width="9.140625" style="1"/>
  </cols>
  <sheetData>
    <row r="1" spans="1:60" s="8" customFormat="1" ht="29.25" customHeight="1" x14ac:dyDescent="0.2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</row>
    <row r="2" spans="1:60" ht="69.75" customHeight="1" x14ac:dyDescent="0.2">
      <c r="A2" s="9" t="s">
        <v>1</v>
      </c>
      <c r="B2" s="10" t="s">
        <v>2</v>
      </c>
      <c r="C2" s="10" t="s">
        <v>3</v>
      </c>
      <c r="D2" s="11" t="s">
        <v>4</v>
      </c>
      <c r="E2" s="12" t="s">
        <v>5</v>
      </c>
      <c r="F2" s="13" t="s">
        <v>6</v>
      </c>
      <c r="G2" s="13" t="s">
        <v>7</v>
      </c>
      <c r="H2" s="14" t="s">
        <v>8</v>
      </c>
      <c r="I2" s="14" t="s">
        <v>9</v>
      </c>
      <c r="J2" s="14" t="s">
        <v>10</v>
      </c>
      <c r="K2" s="15" t="s">
        <v>11</v>
      </c>
      <c r="L2" s="15" t="s">
        <v>12</v>
      </c>
      <c r="M2" s="16" t="s">
        <v>13</v>
      </c>
      <c r="N2" s="7"/>
    </row>
    <row r="3" spans="1:60" ht="28.5" customHeight="1" x14ac:dyDescent="0.25">
      <c r="A3" s="17">
        <v>1</v>
      </c>
      <c r="B3" s="18">
        <v>280968</v>
      </c>
      <c r="C3" s="18" t="s">
        <v>14</v>
      </c>
      <c r="D3" s="18">
        <v>600</v>
      </c>
      <c r="E3" s="19" t="s">
        <v>15</v>
      </c>
      <c r="F3" s="20">
        <v>114</v>
      </c>
      <c r="G3" s="20">
        <f>'Memória de Calculo - Contrato'!Q3</f>
        <v>156.54500000000002</v>
      </c>
      <c r="H3" s="21">
        <f>'Memória de Calculo - Fornecedor'!J3</f>
        <v>159.25</v>
      </c>
      <c r="I3" s="21">
        <v>207.52</v>
      </c>
      <c r="J3" s="15"/>
      <c r="K3" s="21">
        <f t="shared" ref="K3:K34" si="0">MEDIAN(F3:J3)</f>
        <v>157.89750000000001</v>
      </c>
      <c r="L3" s="21">
        <f t="shared" ref="L3:L34" si="1">ROUND(AVERAGE(F3:J3),2)</f>
        <v>159.33000000000001</v>
      </c>
      <c r="M3" s="22">
        <f t="shared" ref="M3:M34" si="2">ROUND(L3*D3,2)</f>
        <v>95598</v>
      </c>
      <c r="N3" s="7"/>
    </row>
    <row r="4" spans="1:60" ht="36" customHeight="1" x14ac:dyDescent="0.25">
      <c r="A4" s="17">
        <v>2</v>
      </c>
      <c r="B4" s="18">
        <v>216955</v>
      </c>
      <c r="C4" s="18" t="s">
        <v>14</v>
      </c>
      <c r="D4" s="18">
        <v>500</v>
      </c>
      <c r="E4" s="19" t="s">
        <v>16</v>
      </c>
      <c r="F4" s="20">
        <v>109.99</v>
      </c>
      <c r="G4" s="20">
        <f>'Memória de Calculo - Contrato'!Q4</f>
        <v>196.59</v>
      </c>
      <c r="H4" s="21">
        <f>'Memória de Calculo - Fornecedor'!J4</f>
        <v>198</v>
      </c>
      <c r="I4" s="21">
        <f>'Memória de Calculo - Sites'!O4</f>
        <v>209.99</v>
      </c>
      <c r="J4" s="15"/>
      <c r="K4" s="21">
        <f t="shared" si="0"/>
        <v>197.29500000000002</v>
      </c>
      <c r="L4" s="21">
        <f t="shared" si="1"/>
        <v>178.64</v>
      </c>
      <c r="M4" s="22">
        <f t="shared" si="2"/>
        <v>89320</v>
      </c>
      <c r="N4" s="7"/>
    </row>
    <row r="5" spans="1:60" ht="29.25" customHeight="1" x14ac:dyDescent="0.25">
      <c r="A5" s="17">
        <v>3</v>
      </c>
      <c r="B5" s="18">
        <v>216954</v>
      </c>
      <c r="C5" s="18" t="s">
        <v>14</v>
      </c>
      <c r="D5" s="18">
        <v>500</v>
      </c>
      <c r="E5" s="19" t="s">
        <v>17</v>
      </c>
      <c r="F5" s="20">
        <v>115.9</v>
      </c>
      <c r="G5" s="20">
        <f>'Memória de Calculo - Contrato'!Q5</f>
        <v>163.84</v>
      </c>
      <c r="H5" s="21">
        <f>'Memória de Calculo - Fornecedor'!J5</f>
        <v>156.75</v>
      </c>
      <c r="I5" s="21">
        <f>'Memória de Calculo - Sites'!O5</f>
        <v>199.49</v>
      </c>
      <c r="J5" s="23"/>
      <c r="K5" s="24">
        <f t="shared" si="0"/>
        <v>160.29500000000002</v>
      </c>
      <c r="L5" s="21">
        <f t="shared" si="1"/>
        <v>159</v>
      </c>
      <c r="M5" s="22">
        <f t="shared" si="2"/>
        <v>79500</v>
      </c>
      <c r="N5" s="7"/>
    </row>
    <row r="6" spans="1:60" ht="33" customHeight="1" x14ac:dyDescent="0.25">
      <c r="A6" s="17">
        <v>4</v>
      </c>
      <c r="B6" s="18">
        <v>334176</v>
      </c>
      <c r="C6" s="18" t="s">
        <v>18</v>
      </c>
      <c r="D6" s="18">
        <v>20</v>
      </c>
      <c r="E6" s="19" t="s">
        <v>19</v>
      </c>
      <c r="F6" s="20">
        <v>150</v>
      </c>
      <c r="G6" s="20">
        <f>'Memória de Calculo - Contrato'!Q6</f>
        <v>189.9</v>
      </c>
      <c r="H6" s="21">
        <f>'Memória de Calculo - Fornecedor'!J6</f>
        <v>162.44999999999999</v>
      </c>
      <c r="I6" s="23"/>
      <c r="J6" s="23"/>
      <c r="K6" s="21">
        <f t="shared" si="0"/>
        <v>162.44999999999999</v>
      </c>
      <c r="L6" s="21">
        <f t="shared" si="1"/>
        <v>167.45</v>
      </c>
      <c r="M6" s="22">
        <f t="shared" si="2"/>
        <v>3349</v>
      </c>
      <c r="N6" s="7"/>
    </row>
    <row r="7" spans="1:60" ht="30.75" customHeight="1" x14ac:dyDescent="0.25">
      <c r="A7" s="17">
        <v>5</v>
      </c>
      <c r="B7" s="18">
        <v>334176</v>
      </c>
      <c r="C7" s="18" t="s">
        <v>18</v>
      </c>
      <c r="D7" s="18">
        <v>20</v>
      </c>
      <c r="E7" s="19" t="s">
        <v>20</v>
      </c>
      <c r="F7" s="20">
        <v>150</v>
      </c>
      <c r="G7" s="20">
        <f>'Memória de Calculo - Contrato'!Q7</f>
        <v>189.9</v>
      </c>
      <c r="H7" s="21">
        <f>'Memória de Calculo - Fornecedor'!J7</f>
        <v>183.29999999999998</v>
      </c>
      <c r="I7" s="21"/>
      <c r="J7" s="15"/>
      <c r="K7" s="21">
        <f t="shared" si="0"/>
        <v>183.29999999999998</v>
      </c>
      <c r="L7" s="21">
        <f t="shared" si="1"/>
        <v>174.4</v>
      </c>
      <c r="M7" s="22">
        <f t="shared" si="2"/>
        <v>3488</v>
      </c>
      <c r="N7" s="7"/>
    </row>
    <row r="8" spans="1:60" ht="38.25" customHeight="1" x14ac:dyDescent="0.25">
      <c r="A8" s="17">
        <v>6</v>
      </c>
      <c r="B8" s="18">
        <v>271161</v>
      </c>
      <c r="C8" s="18" t="s">
        <v>21</v>
      </c>
      <c r="D8" s="18">
        <v>50</v>
      </c>
      <c r="E8" s="19" t="s">
        <v>22</v>
      </c>
      <c r="F8" s="77">
        <v>667.83</v>
      </c>
      <c r="G8" s="77">
        <f>'Memória de Calculo - Contrato'!Q8</f>
        <v>660</v>
      </c>
      <c r="H8" s="77">
        <v>623.33000000000004</v>
      </c>
      <c r="I8" s="77">
        <f>'Memória de Calculo - Sites'!O8</f>
        <v>1890</v>
      </c>
      <c r="J8" s="15"/>
      <c r="K8" s="21">
        <f t="shared" si="0"/>
        <v>663.91499999999996</v>
      </c>
      <c r="L8" s="21">
        <f t="shared" si="1"/>
        <v>960.29</v>
      </c>
      <c r="M8" s="22">
        <f t="shared" si="2"/>
        <v>48014.5</v>
      </c>
      <c r="N8" s="7"/>
    </row>
    <row r="9" spans="1:60" ht="21.75" customHeight="1" x14ac:dyDescent="0.25">
      <c r="A9" s="17">
        <v>7</v>
      </c>
      <c r="B9" s="18">
        <v>601835</v>
      </c>
      <c r="C9" s="18" t="s">
        <v>23</v>
      </c>
      <c r="D9" s="18">
        <v>500</v>
      </c>
      <c r="E9" s="19" t="s">
        <v>24</v>
      </c>
      <c r="F9" s="20">
        <v>7.85</v>
      </c>
      <c r="G9" s="20">
        <v>16.7</v>
      </c>
      <c r="H9" s="77">
        <f>'Memória de Calculo - Fornecedor'!J9</f>
        <v>43.766666666666673</v>
      </c>
      <c r="I9" s="21">
        <f>'Memória de Calculo - Sites'!O9</f>
        <v>9.48</v>
      </c>
      <c r="J9" s="15"/>
      <c r="K9" s="21">
        <f t="shared" si="0"/>
        <v>13.09</v>
      </c>
      <c r="L9" s="21">
        <f t="shared" si="1"/>
        <v>19.45</v>
      </c>
      <c r="M9" s="22">
        <f t="shared" si="2"/>
        <v>9725</v>
      </c>
      <c r="N9" s="7"/>
    </row>
    <row r="10" spans="1:60" ht="20.25" customHeight="1" x14ac:dyDescent="0.25">
      <c r="A10" s="17">
        <v>8</v>
      </c>
      <c r="B10" s="18">
        <v>290110</v>
      </c>
      <c r="C10" s="18" t="s">
        <v>18</v>
      </c>
      <c r="D10" s="18">
        <v>10</v>
      </c>
      <c r="E10" s="19" t="s">
        <v>25</v>
      </c>
      <c r="F10" s="20">
        <v>323.22000000000003</v>
      </c>
      <c r="G10" s="20">
        <f>'Memória de Calculo - Contrato'!Q10</f>
        <v>470</v>
      </c>
      <c r="H10" s="21">
        <f>'Memória de Calculo - Fornecedor'!J10</f>
        <v>437.5</v>
      </c>
      <c r="I10" s="21">
        <f>'Memória de Calculo - Sites'!O10</f>
        <v>337</v>
      </c>
      <c r="J10" s="15"/>
      <c r="K10" s="21">
        <f t="shared" si="0"/>
        <v>387.25</v>
      </c>
      <c r="L10" s="21">
        <f t="shared" si="1"/>
        <v>391.93</v>
      </c>
      <c r="M10" s="22">
        <f t="shared" si="2"/>
        <v>3919.3</v>
      </c>
      <c r="N10" s="7"/>
    </row>
    <row r="11" spans="1:60" ht="24.75" customHeight="1" x14ac:dyDescent="0.25">
      <c r="A11" s="17">
        <v>9</v>
      </c>
      <c r="B11" s="18">
        <v>357603</v>
      </c>
      <c r="C11" s="18" t="s">
        <v>18</v>
      </c>
      <c r="D11" s="18">
        <v>2</v>
      </c>
      <c r="E11" s="19" t="s">
        <v>26</v>
      </c>
      <c r="F11" s="20">
        <v>4400</v>
      </c>
      <c r="G11" s="20">
        <f>'Memória de Calculo - Contrato'!Q11</f>
        <v>4900</v>
      </c>
      <c r="H11" s="21">
        <f>'Memória de Calculo - Fornecedor'!J11</f>
        <v>6348.666666666667</v>
      </c>
      <c r="I11" s="21">
        <f>'Memória de Calculo - Sites'!O11</f>
        <v>4480.5</v>
      </c>
      <c r="J11" s="15"/>
      <c r="K11" s="21">
        <f t="shared" si="0"/>
        <v>4690.25</v>
      </c>
      <c r="L11" s="21">
        <f t="shared" si="1"/>
        <v>5032.29</v>
      </c>
      <c r="M11" s="22">
        <f t="shared" si="2"/>
        <v>10064.58</v>
      </c>
      <c r="N11" s="7"/>
    </row>
    <row r="12" spans="1:60" ht="24.75" customHeight="1" x14ac:dyDescent="0.25">
      <c r="A12" s="17">
        <v>10</v>
      </c>
      <c r="B12" s="18">
        <v>441747</v>
      </c>
      <c r="C12" s="18" t="s">
        <v>18</v>
      </c>
      <c r="D12" s="18">
        <v>2</v>
      </c>
      <c r="E12" s="19" t="s">
        <v>27</v>
      </c>
      <c r="F12" s="20">
        <v>6192.5</v>
      </c>
      <c r="G12" s="20">
        <f>'Memória de Calculo - Contrato'!Q12</f>
        <v>6624</v>
      </c>
      <c r="H12" s="77">
        <f>'Memória de Calculo - Fornecedor'!J12</f>
        <v>9421.6666666666661</v>
      </c>
      <c r="I12" s="21">
        <f>'Memória de Calculo - Sites'!O12</f>
        <v>8128</v>
      </c>
      <c r="J12" s="15"/>
      <c r="K12" s="21">
        <f t="shared" si="0"/>
        <v>7376</v>
      </c>
      <c r="L12" s="21">
        <f t="shared" si="1"/>
        <v>7591.54</v>
      </c>
      <c r="M12" s="22">
        <f t="shared" si="2"/>
        <v>15183.08</v>
      </c>
      <c r="N12" s="7"/>
    </row>
    <row r="13" spans="1:60" ht="24.75" customHeight="1" x14ac:dyDescent="0.25">
      <c r="A13" s="17">
        <v>11</v>
      </c>
      <c r="B13" s="18">
        <v>441754</v>
      </c>
      <c r="C13" s="18" t="s">
        <v>18</v>
      </c>
      <c r="D13" s="18">
        <v>2</v>
      </c>
      <c r="E13" s="19" t="s">
        <v>28</v>
      </c>
      <c r="F13" s="20">
        <v>940</v>
      </c>
      <c r="G13" s="20">
        <f>'Memória de Calculo - Contrato'!Q13</f>
        <v>1169.9000000000001</v>
      </c>
      <c r="H13" s="21">
        <f>'Memória de Calculo - Fornecedor'!J13</f>
        <v>1193.4749999999999</v>
      </c>
      <c r="I13" s="21">
        <f>'Memória de Calculo - Sites'!O13</f>
        <v>923.9</v>
      </c>
      <c r="J13" s="15">
        <v>992.13</v>
      </c>
      <c r="K13" s="21">
        <f t="shared" si="0"/>
        <v>992.13</v>
      </c>
      <c r="L13" s="21">
        <f t="shared" si="1"/>
        <v>1043.8800000000001</v>
      </c>
      <c r="M13" s="22">
        <f t="shared" si="2"/>
        <v>2087.7600000000002</v>
      </c>
      <c r="N13" s="7"/>
    </row>
    <row r="14" spans="1:60" ht="24.75" customHeight="1" x14ac:dyDescent="0.25">
      <c r="A14" s="17">
        <v>12</v>
      </c>
      <c r="B14" s="18">
        <v>290081</v>
      </c>
      <c r="C14" s="18" t="s">
        <v>18</v>
      </c>
      <c r="D14" s="18">
        <v>10</v>
      </c>
      <c r="E14" s="19" t="s">
        <v>29</v>
      </c>
      <c r="F14" s="20">
        <v>205.16</v>
      </c>
      <c r="G14" s="20">
        <f>'Memória de Calculo - Contrato'!Q14</f>
        <v>309.89999999999998</v>
      </c>
      <c r="H14" s="21">
        <f>'Memória de Calculo - Fornecedor'!J14</f>
        <v>208.72499999999999</v>
      </c>
      <c r="I14" s="21">
        <f>'Memória de Calculo - Sites'!O14</f>
        <v>198</v>
      </c>
      <c r="J14" s="15">
        <v>200.83</v>
      </c>
      <c r="K14" s="21">
        <f t="shared" si="0"/>
        <v>205.16</v>
      </c>
      <c r="L14" s="21">
        <f t="shared" si="1"/>
        <v>224.52</v>
      </c>
      <c r="M14" s="22">
        <f t="shared" si="2"/>
        <v>2245.1999999999998</v>
      </c>
      <c r="N14" s="7"/>
    </row>
    <row r="15" spans="1:60" ht="24" customHeight="1" x14ac:dyDescent="0.25">
      <c r="A15" s="17">
        <v>13</v>
      </c>
      <c r="B15" s="18">
        <v>353858</v>
      </c>
      <c r="C15" s="18" t="s">
        <v>18</v>
      </c>
      <c r="D15" s="18">
        <v>2</v>
      </c>
      <c r="E15" s="19" t="s">
        <v>30</v>
      </c>
      <c r="F15" s="20">
        <v>2267.6999999999998</v>
      </c>
      <c r="G15" s="20">
        <f>'Memória de Calculo - Contrato'!Q15</f>
        <v>3400</v>
      </c>
      <c r="H15" s="21">
        <f>'Memória de Calculo - Fornecedor'!J15</f>
        <v>3057.5</v>
      </c>
      <c r="I15" s="21">
        <f>'Memória de Calculo - Sites'!O15</f>
        <v>2289</v>
      </c>
      <c r="J15" s="15">
        <v>2394.84</v>
      </c>
      <c r="K15" s="21">
        <f t="shared" si="0"/>
        <v>2394.84</v>
      </c>
      <c r="L15" s="21">
        <f t="shared" si="1"/>
        <v>2681.81</v>
      </c>
      <c r="M15" s="22">
        <f t="shared" si="2"/>
        <v>5363.62</v>
      </c>
      <c r="N15" s="7"/>
    </row>
    <row r="16" spans="1:60" ht="23.25" customHeight="1" x14ac:dyDescent="0.25">
      <c r="A16" s="17">
        <v>14</v>
      </c>
      <c r="B16" s="18">
        <v>280959</v>
      </c>
      <c r="C16" s="18" t="s">
        <v>18</v>
      </c>
      <c r="D16" s="18">
        <v>15</v>
      </c>
      <c r="E16" s="19" t="s">
        <v>31</v>
      </c>
      <c r="F16" s="77">
        <v>160</v>
      </c>
      <c r="G16" s="20">
        <f>'Memória de Calculo - Contrato'!Q16</f>
        <v>248.9</v>
      </c>
      <c r="H16" s="21">
        <f>'Memória de Calculo - Fornecedor'!J16</f>
        <v>174.97499999999999</v>
      </c>
      <c r="I16" s="21">
        <f>'Memória de Calculo - Sites'!O16</f>
        <v>279.89999999999998</v>
      </c>
      <c r="J16" s="15">
        <v>128.04</v>
      </c>
      <c r="K16" s="21">
        <f t="shared" si="0"/>
        <v>174.97499999999999</v>
      </c>
      <c r="L16" s="21">
        <f t="shared" si="1"/>
        <v>198.36</v>
      </c>
      <c r="M16" s="22">
        <f t="shared" si="2"/>
        <v>2975.4</v>
      </c>
      <c r="N16" s="7"/>
    </row>
    <row r="17" spans="1:14" ht="30.75" customHeight="1" x14ac:dyDescent="0.25">
      <c r="A17" s="17">
        <v>15</v>
      </c>
      <c r="B17" s="18">
        <v>243116</v>
      </c>
      <c r="C17" s="18" t="s">
        <v>18</v>
      </c>
      <c r="D17" s="18">
        <v>15</v>
      </c>
      <c r="E17" s="19" t="s">
        <v>32</v>
      </c>
      <c r="F17" s="21">
        <v>48.81</v>
      </c>
      <c r="G17" s="20">
        <f>'Memória de Calculo - Contrato'!Q17</f>
        <v>216.9</v>
      </c>
      <c r="H17" s="21">
        <f>'Memória de Calculo - Fornecedor'!J17</f>
        <v>181.72499999999999</v>
      </c>
      <c r="I17" s="21">
        <v>369.9</v>
      </c>
      <c r="J17" s="15"/>
      <c r="K17" s="21">
        <f t="shared" si="0"/>
        <v>199.3125</v>
      </c>
      <c r="L17" s="21">
        <f t="shared" si="1"/>
        <v>204.33</v>
      </c>
      <c r="M17" s="22">
        <f t="shared" si="2"/>
        <v>3064.95</v>
      </c>
      <c r="N17" s="7"/>
    </row>
    <row r="18" spans="1:14" ht="32.25" customHeight="1" x14ac:dyDescent="0.25">
      <c r="A18" s="17">
        <v>16</v>
      </c>
      <c r="B18" s="18">
        <v>375998</v>
      </c>
      <c r="C18" s="18" t="s">
        <v>18</v>
      </c>
      <c r="D18" s="18">
        <v>10</v>
      </c>
      <c r="E18" s="19" t="s">
        <v>33</v>
      </c>
      <c r="F18" s="21">
        <v>16.899999999999999</v>
      </c>
      <c r="G18" s="20">
        <f>'Memória de Calculo - Contrato'!Q18</f>
        <v>19.899999999999999</v>
      </c>
      <c r="H18" s="21">
        <f>'Memória de Calculo - Fornecedor'!J18</f>
        <v>17.925000000000001</v>
      </c>
      <c r="I18" s="21">
        <f>'Memória de Calculo - Sites'!O18</f>
        <v>10.99</v>
      </c>
      <c r="J18" s="15">
        <v>8.9499999999999993</v>
      </c>
      <c r="K18" s="21">
        <f t="shared" si="0"/>
        <v>16.899999999999999</v>
      </c>
      <c r="L18" s="21">
        <f t="shared" si="1"/>
        <v>14.93</v>
      </c>
      <c r="M18" s="22">
        <f t="shared" si="2"/>
        <v>149.30000000000001</v>
      </c>
      <c r="N18" s="7"/>
    </row>
    <row r="19" spans="1:14" ht="23.25" customHeight="1" x14ac:dyDescent="0.25">
      <c r="A19" s="17">
        <v>17</v>
      </c>
      <c r="B19" s="18">
        <v>391605</v>
      </c>
      <c r="C19" s="18" t="s">
        <v>34</v>
      </c>
      <c r="D19" s="18">
        <v>500</v>
      </c>
      <c r="E19" s="19" t="s">
        <v>35</v>
      </c>
      <c r="F19" s="20">
        <v>20.100000000000001</v>
      </c>
      <c r="G19" s="20">
        <f>'Memória de Calculo - Contrato'!Q19</f>
        <v>12.5</v>
      </c>
      <c r="H19" s="21">
        <f>'Memória de Calculo - Fornecedor'!J19</f>
        <v>13.074999999999999</v>
      </c>
      <c r="I19" s="21">
        <f>'Memória de Calculo - Sites'!O19</f>
        <v>13.99</v>
      </c>
      <c r="J19" s="15"/>
      <c r="K19" s="21">
        <f t="shared" si="0"/>
        <v>13.532499999999999</v>
      </c>
      <c r="L19" s="21">
        <f t="shared" si="1"/>
        <v>14.92</v>
      </c>
      <c r="M19" s="22">
        <f t="shared" si="2"/>
        <v>7460</v>
      </c>
      <c r="N19" s="7"/>
    </row>
    <row r="20" spans="1:14" ht="28.5" customHeight="1" x14ac:dyDescent="0.25">
      <c r="A20" s="17">
        <v>18</v>
      </c>
      <c r="B20" s="18">
        <v>437135</v>
      </c>
      <c r="C20" s="18" t="s">
        <v>34</v>
      </c>
      <c r="D20" s="18">
        <v>200</v>
      </c>
      <c r="E20" s="19" t="s">
        <v>36</v>
      </c>
      <c r="F20" s="21">
        <v>10.42</v>
      </c>
      <c r="G20" s="20">
        <f>'Memória de Calculo - Contrato'!Q20</f>
        <v>17.059999999999999</v>
      </c>
      <c r="H20" s="21">
        <f>'Memória de Calculo - Fornecedor'!J20</f>
        <v>17.5</v>
      </c>
      <c r="I20" s="21">
        <f>'Memória de Calculo - Sites'!O20</f>
        <v>10.19</v>
      </c>
      <c r="J20" s="15">
        <v>15.87</v>
      </c>
      <c r="K20" s="21">
        <f t="shared" si="0"/>
        <v>15.87</v>
      </c>
      <c r="L20" s="21">
        <f t="shared" si="1"/>
        <v>14.21</v>
      </c>
      <c r="M20" s="22">
        <f t="shared" si="2"/>
        <v>2842</v>
      </c>
      <c r="N20" s="7"/>
    </row>
    <row r="21" spans="1:14" ht="27" customHeight="1" x14ac:dyDescent="0.25">
      <c r="A21" s="17">
        <v>19</v>
      </c>
      <c r="B21" s="18">
        <v>478214</v>
      </c>
      <c r="C21" s="18" t="s">
        <v>18</v>
      </c>
      <c r="D21" s="18">
        <v>5000</v>
      </c>
      <c r="E21" s="19" t="s">
        <v>37</v>
      </c>
      <c r="F21" s="20">
        <v>4.25</v>
      </c>
      <c r="G21" s="20">
        <f>'Memória de Calculo - Contrato'!Q21</f>
        <v>8.5</v>
      </c>
      <c r="H21" s="21">
        <f>'Memória de Calculo - Fornecedor'!J21</f>
        <v>2.1749999999999998</v>
      </c>
      <c r="I21" s="21">
        <f>'Memória de Calculo - Sites'!O21</f>
        <v>1.99</v>
      </c>
      <c r="J21" s="15"/>
      <c r="K21" s="21">
        <f t="shared" si="0"/>
        <v>3.2124999999999999</v>
      </c>
      <c r="L21" s="21">
        <f t="shared" si="1"/>
        <v>4.2300000000000004</v>
      </c>
      <c r="M21" s="22">
        <f t="shared" si="2"/>
        <v>21150</v>
      </c>
      <c r="N21" s="7"/>
    </row>
    <row r="22" spans="1:14" ht="31.5" customHeight="1" x14ac:dyDescent="0.25">
      <c r="A22" s="17">
        <v>20</v>
      </c>
      <c r="B22" s="18">
        <v>478214</v>
      </c>
      <c r="C22" s="18" t="s">
        <v>18</v>
      </c>
      <c r="D22" s="18">
        <v>5000</v>
      </c>
      <c r="E22" s="19" t="s">
        <v>38</v>
      </c>
      <c r="F22" s="20">
        <v>4.25</v>
      </c>
      <c r="G22" s="20">
        <f>'Memória de Calculo - Contrato'!Q22</f>
        <v>2.4</v>
      </c>
      <c r="H22" s="21">
        <f>'Memória de Calculo - Fornecedor'!J22</f>
        <v>2.2749999999999999</v>
      </c>
      <c r="I22" s="21">
        <f>'Memória de Calculo - Sites'!O22</f>
        <v>2.9</v>
      </c>
      <c r="J22" s="15"/>
      <c r="K22" s="21">
        <f t="shared" si="0"/>
        <v>2.65</v>
      </c>
      <c r="L22" s="21">
        <f t="shared" si="1"/>
        <v>2.96</v>
      </c>
      <c r="M22" s="22">
        <f t="shared" si="2"/>
        <v>14800</v>
      </c>
      <c r="N22" s="7"/>
    </row>
    <row r="23" spans="1:14" ht="30" customHeight="1" x14ac:dyDescent="0.25">
      <c r="A23" s="17">
        <v>21</v>
      </c>
      <c r="B23" s="18">
        <v>432012</v>
      </c>
      <c r="C23" s="18" t="s">
        <v>18</v>
      </c>
      <c r="D23" s="18">
        <v>50</v>
      </c>
      <c r="E23" s="19" t="s">
        <v>39</v>
      </c>
      <c r="F23" s="20">
        <v>15.8</v>
      </c>
      <c r="G23" s="20">
        <f>'Memória de Calculo - Contrato'!Q23</f>
        <v>8</v>
      </c>
      <c r="H23" s="21">
        <f>'Memória de Calculo - Fornecedor'!J23</f>
        <v>9.1666666666666661</v>
      </c>
      <c r="I23" s="21">
        <f>'Memória de Calculo - Sites'!O23</f>
        <v>9</v>
      </c>
      <c r="J23" s="15"/>
      <c r="K23" s="21">
        <f t="shared" si="0"/>
        <v>9.0833333333333321</v>
      </c>
      <c r="L23" s="21">
        <f t="shared" si="1"/>
        <v>10.49</v>
      </c>
      <c r="M23" s="22">
        <f t="shared" si="2"/>
        <v>524.5</v>
      </c>
      <c r="N23" s="7"/>
    </row>
    <row r="24" spans="1:14" ht="27.75" customHeight="1" x14ac:dyDescent="0.25">
      <c r="A24" s="17">
        <v>22</v>
      </c>
      <c r="B24" s="18">
        <v>481168</v>
      </c>
      <c r="C24" s="18" t="s">
        <v>18</v>
      </c>
      <c r="D24" s="18">
        <v>50</v>
      </c>
      <c r="E24" s="19" t="s">
        <v>40</v>
      </c>
      <c r="F24" s="21">
        <v>5.79</v>
      </c>
      <c r="G24" s="20">
        <f>'Memória de Calculo - Contrato'!Q24</f>
        <v>8</v>
      </c>
      <c r="H24" s="21">
        <f>'Memória de Calculo - Fornecedor'!J24</f>
        <v>9.2999999999999989</v>
      </c>
      <c r="I24" s="21">
        <f>'Memória de Calculo - Sites'!O24</f>
        <v>2.4900000000000002</v>
      </c>
      <c r="J24" s="15">
        <v>2.7</v>
      </c>
      <c r="K24" s="21">
        <f t="shared" si="0"/>
        <v>5.79</v>
      </c>
      <c r="L24" s="21">
        <f t="shared" si="1"/>
        <v>5.66</v>
      </c>
      <c r="M24" s="22">
        <f t="shared" si="2"/>
        <v>283</v>
      </c>
      <c r="N24" s="7"/>
    </row>
    <row r="25" spans="1:14" ht="25.5" customHeight="1" x14ac:dyDescent="0.25">
      <c r="A25" s="17">
        <v>23</v>
      </c>
      <c r="B25" s="18">
        <v>243329</v>
      </c>
      <c r="C25" s="18" t="s">
        <v>18</v>
      </c>
      <c r="D25" s="18">
        <v>1000</v>
      </c>
      <c r="E25" s="19" t="s">
        <v>41</v>
      </c>
      <c r="F25" s="20">
        <v>5</v>
      </c>
      <c r="G25" s="20">
        <f>'Memória de Calculo - Contrato'!Q25</f>
        <v>3</v>
      </c>
      <c r="H25" s="21">
        <f>'Memória de Calculo - Fornecedor'!J25</f>
        <v>3.75</v>
      </c>
      <c r="I25" s="21">
        <f>'Memória de Calculo - Sites'!O25</f>
        <v>2.5</v>
      </c>
      <c r="J25" s="15"/>
      <c r="K25" s="21">
        <f t="shared" si="0"/>
        <v>3.375</v>
      </c>
      <c r="L25" s="21">
        <f t="shared" si="1"/>
        <v>3.56</v>
      </c>
      <c r="M25" s="22">
        <f t="shared" si="2"/>
        <v>3560</v>
      </c>
      <c r="N25" s="7"/>
    </row>
    <row r="26" spans="1:14" ht="24" customHeight="1" x14ac:dyDescent="0.25">
      <c r="A26" s="17">
        <v>24</v>
      </c>
      <c r="B26" s="18">
        <v>269019</v>
      </c>
      <c r="C26" s="18" t="s">
        <v>18</v>
      </c>
      <c r="D26" s="18">
        <v>1000</v>
      </c>
      <c r="E26" s="19" t="s">
        <v>42</v>
      </c>
      <c r="F26" s="21">
        <v>1.1399999999999999</v>
      </c>
      <c r="G26" s="20">
        <v>2.4900000000000002</v>
      </c>
      <c r="H26" s="21"/>
      <c r="I26" s="21">
        <f>'Memória de Calculo - Sites'!O26</f>
        <v>2.4700000000000002</v>
      </c>
      <c r="J26" s="15"/>
      <c r="K26" s="21">
        <f t="shared" si="0"/>
        <v>2.4700000000000002</v>
      </c>
      <c r="L26" s="21">
        <f t="shared" si="1"/>
        <v>2.0299999999999998</v>
      </c>
      <c r="M26" s="22">
        <f t="shared" si="2"/>
        <v>2030</v>
      </c>
      <c r="N26" s="7"/>
    </row>
    <row r="27" spans="1:14" ht="24" customHeight="1" x14ac:dyDescent="0.25">
      <c r="A27" s="17">
        <v>25</v>
      </c>
      <c r="B27" s="18">
        <v>319878</v>
      </c>
      <c r="C27" s="18" t="s">
        <v>18</v>
      </c>
      <c r="D27" s="18">
        <v>1000</v>
      </c>
      <c r="E27" s="19" t="s">
        <v>43</v>
      </c>
      <c r="F27" s="20">
        <v>1</v>
      </c>
      <c r="G27" s="20">
        <v>1.96</v>
      </c>
      <c r="H27" s="21"/>
      <c r="I27" s="21">
        <f>'Memória de Calculo - Sites'!O27</f>
        <v>1.4</v>
      </c>
      <c r="J27" s="15"/>
      <c r="K27" s="21">
        <f t="shared" si="0"/>
        <v>1.4</v>
      </c>
      <c r="L27" s="21">
        <f t="shared" si="1"/>
        <v>1.45</v>
      </c>
      <c r="M27" s="22">
        <f t="shared" si="2"/>
        <v>1450</v>
      </c>
      <c r="N27" s="7"/>
    </row>
    <row r="28" spans="1:14" ht="24.75" customHeight="1" x14ac:dyDescent="0.25">
      <c r="A28" s="17">
        <v>26</v>
      </c>
      <c r="B28" s="18">
        <v>269019</v>
      </c>
      <c r="C28" s="18" t="s">
        <v>18</v>
      </c>
      <c r="D28" s="18">
        <v>1000</v>
      </c>
      <c r="E28" s="19" t="s">
        <v>44</v>
      </c>
      <c r="F28" s="20">
        <v>0.87</v>
      </c>
      <c r="G28" s="20">
        <v>2.4900000000000002</v>
      </c>
      <c r="H28" s="21"/>
      <c r="I28" s="21">
        <f>'Memória de Calculo - Sites'!O28</f>
        <v>1.33</v>
      </c>
      <c r="J28" s="15">
        <v>5</v>
      </c>
      <c r="K28" s="21">
        <f t="shared" si="0"/>
        <v>1.9100000000000001</v>
      </c>
      <c r="L28" s="21">
        <f t="shared" si="1"/>
        <v>2.42</v>
      </c>
      <c r="M28" s="22">
        <f t="shared" si="2"/>
        <v>2420</v>
      </c>
      <c r="N28" s="7"/>
    </row>
    <row r="29" spans="1:14" ht="33.75" customHeight="1" x14ac:dyDescent="0.25">
      <c r="A29" s="17">
        <v>27</v>
      </c>
      <c r="B29" s="18">
        <v>430543</v>
      </c>
      <c r="C29" s="18" t="s">
        <v>18</v>
      </c>
      <c r="D29" s="18">
        <v>300</v>
      </c>
      <c r="E29" s="19" t="s">
        <v>45</v>
      </c>
      <c r="F29" s="20">
        <v>79</v>
      </c>
      <c r="G29" s="20">
        <f>'Memória de Calculo - Contrato'!Q29</f>
        <v>69.900000000000006</v>
      </c>
      <c r="H29" s="21">
        <f>'Memória de Calculo - Fornecedor'!J29</f>
        <v>55.95</v>
      </c>
      <c r="I29" s="21">
        <f>'Memória de Calculo - Sites'!O29</f>
        <v>65.78</v>
      </c>
      <c r="J29" s="15"/>
      <c r="K29" s="21">
        <f t="shared" si="0"/>
        <v>67.84</v>
      </c>
      <c r="L29" s="21">
        <f>ROUND(AVERAGE(F29:J29),2)</f>
        <v>67.66</v>
      </c>
      <c r="M29" s="22">
        <f t="shared" si="2"/>
        <v>20298</v>
      </c>
      <c r="N29" s="7"/>
    </row>
    <row r="30" spans="1:14" ht="30.75" customHeight="1" x14ac:dyDescent="0.25">
      <c r="A30" s="17">
        <v>28</v>
      </c>
      <c r="B30" s="18">
        <v>430543</v>
      </c>
      <c r="C30" s="18" t="s">
        <v>18</v>
      </c>
      <c r="D30" s="18">
        <v>300</v>
      </c>
      <c r="E30" s="19" t="s">
        <v>46</v>
      </c>
      <c r="F30" s="20">
        <v>84</v>
      </c>
      <c r="G30" s="20">
        <f>'Memória de Calculo - Contrato'!Q30</f>
        <v>89.9</v>
      </c>
      <c r="H30" s="21">
        <f>'Memória de Calculo - Fornecedor'!J30</f>
        <v>81.3</v>
      </c>
      <c r="I30" s="21">
        <f>'Memória de Calculo - Sites'!O30</f>
        <v>84.37</v>
      </c>
      <c r="J30" s="15"/>
      <c r="K30" s="21">
        <f t="shared" si="0"/>
        <v>84.185000000000002</v>
      </c>
      <c r="L30" s="21">
        <f t="shared" si="1"/>
        <v>84.89</v>
      </c>
      <c r="M30" s="22">
        <f t="shared" si="2"/>
        <v>25467</v>
      </c>
      <c r="N30" s="7"/>
    </row>
    <row r="31" spans="1:14" ht="30" x14ac:dyDescent="0.25">
      <c r="A31" s="17">
        <v>29</v>
      </c>
      <c r="B31" s="18">
        <v>430543</v>
      </c>
      <c r="C31" s="18" t="s">
        <v>18</v>
      </c>
      <c r="D31" s="18">
        <v>300</v>
      </c>
      <c r="E31" s="19" t="s">
        <v>47</v>
      </c>
      <c r="F31" s="20">
        <v>68.5</v>
      </c>
      <c r="G31" s="20">
        <f>'Memória de Calculo - Contrato'!Q31</f>
        <v>98.9</v>
      </c>
      <c r="H31" s="21">
        <f>'Memória de Calculo - Fornecedor'!J31</f>
        <v>96.3</v>
      </c>
      <c r="I31" s="21">
        <f>'Memória de Calculo - Sites'!O31</f>
        <v>185.1</v>
      </c>
      <c r="J31" s="15"/>
      <c r="K31" s="21">
        <f t="shared" si="0"/>
        <v>97.6</v>
      </c>
      <c r="L31" s="21">
        <f t="shared" si="1"/>
        <v>112.2</v>
      </c>
      <c r="M31" s="22">
        <f t="shared" si="2"/>
        <v>33660</v>
      </c>
      <c r="N31" s="7"/>
    </row>
    <row r="32" spans="1:14" ht="27.75" customHeight="1" x14ac:dyDescent="0.25">
      <c r="A32" s="17">
        <v>30</v>
      </c>
      <c r="B32" s="18">
        <v>454500</v>
      </c>
      <c r="C32" s="18" t="s">
        <v>34</v>
      </c>
      <c r="D32" s="18">
        <v>3000</v>
      </c>
      <c r="E32" s="19" t="s">
        <v>48</v>
      </c>
      <c r="F32" s="20">
        <v>38.880000000000003</v>
      </c>
      <c r="G32" s="20">
        <f>'Memória de Calculo - Contrato'!Q32</f>
        <v>37.739999999999995</v>
      </c>
      <c r="H32" s="21">
        <f>'Memória de Calculo - Fornecedor'!J32</f>
        <v>38.5</v>
      </c>
      <c r="I32" s="21">
        <f>'Memória de Calculo - Sites'!O32</f>
        <v>28.9</v>
      </c>
      <c r="J32" s="15"/>
      <c r="K32" s="21">
        <f t="shared" si="0"/>
        <v>38.119999999999997</v>
      </c>
      <c r="L32" s="21">
        <f t="shared" si="1"/>
        <v>36.01</v>
      </c>
      <c r="M32" s="22">
        <f t="shared" si="2"/>
        <v>108030</v>
      </c>
      <c r="N32" s="7"/>
    </row>
    <row r="33" spans="1:60" ht="16.5" customHeight="1" x14ac:dyDescent="0.25">
      <c r="A33" s="17">
        <v>31</v>
      </c>
      <c r="B33" s="18">
        <v>335089</v>
      </c>
      <c r="C33" s="18" t="s">
        <v>18</v>
      </c>
      <c r="D33" s="18">
        <v>50</v>
      </c>
      <c r="E33" s="19" t="s">
        <v>49</v>
      </c>
      <c r="F33" s="20">
        <v>46.45</v>
      </c>
      <c r="G33" s="20">
        <f>'Memória de Calculo - Contrato'!Q33</f>
        <v>66</v>
      </c>
      <c r="H33" s="21">
        <f>'Memória de Calculo - Fornecedor'!J33</f>
        <v>59.475000000000001</v>
      </c>
      <c r="I33" s="21">
        <f>'Memória de Calculo - Sites'!O33</f>
        <v>38.5</v>
      </c>
      <c r="J33" s="15">
        <v>34.92</v>
      </c>
      <c r="K33" s="21">
        <f t="shared" si="0"/>
        <v>46.45</v>
      </c>
      <c r="L33" s="21">
        <f t="shared" si="1"/>
        <v>49.07</v>
      </c>
      <c r="M33" s="22">
        <f t="shared" si="2"/>
        <v>2453.5</v>
      </c>
      <c r="N33" s="7"/>
    </row>
    <row r="34" spans="1:60" ht="24.75" customHeight="1" x14ac:dyDescent="0.25">
      <c r="A34" s="17">
        <v>32</v>
      </c>
      <c r="B34" s="18">
        <v>318576</v>
      </c>
      <c r="C34" s="18" t="s">
        <v>18</v>
      </c>
      <c r="D34" s="18">
        <v>50</v>
      </c>
      <c r="E34" s="19" t="s">
        <v>50</v>
      </c>
      <c r="F34" s="20">
        <v>52.16</v>
      </c>
      <c r="G34" s="20">
        <f>'Memória de Calculo - Contrato'!Q34</f>
        <v>66</v>
      </c>
      <c r="H34" s="21">
        <f>'Memória de Calculo - Fornecedor'!J34</f>
        <v>62.475000000000001</v>
      </c>
      <c r="I34" s="21">
        <f>'Memória de Calculo - Sites'!O34</f>
        <v>74.900000000000006</v>
      </c>
      <c r="J34" s="15">
        <v>34.35</v>
      </c>
      <c r="K34" s="21">
        <f t="shared" si="0"/>
        <v>62.475000000000001</v>
      </c>
      <c r="L34" s="21">
        <f t="shared" si="1"/>
        <v>57.98</v>
      </c>
      <c r="M34" s="22">
        <f t="shared" si="2"/>
        <v>2899</v>
      </c>
      <c r="N34" s="7"/>
    </row>
    <row r="35" spans="1:60" ht="40.5" customHeight="1" x14ac:dyDescent="0.25">
      <c r="A35" s="17">
        <v>33</v>
      </c>
      <c r="B35" s="18">
        <v>607583</v>
      </c>
      <c r="C35" s="18" t="s">
        <v>18</v>
      </c>
      <c r="D35" s="18">
        <v>100</v>
      </c>
      <c r="E35" s="19" t="s">
        <v>51</v>
      </c>
      <c r="F35" s="20">
        <v>16.21</v>
      </c>
      <c r="G35" s="20">
        <f>'Memória de Calculo - Contrato'!Q35</f>
        <v>3.8</v>
      </c>
      <c r="H35" s="21">
        <f>'Memória de Calculo - Fornecedor'!J35</f>
        <v>2.8000000000000003</v>
      </c>
      <c r="I35" s="21">
        <f>'Memória de Calculo - Sites'!O35</f>
        <v>2.79</v>
      </c>
      <c r="J35" s="15"/>
      <c r="K35" s="21">
        <f t="shared" ref="K35:K66" si="3">MEDIAN(F35:J35)</f>
        <v>3.3</v>
      </c>
      <c r="L35" s="21">
        <f t="shared" ref="L35:L66" si="4">ROUND(AVERAGE(F35:J35),2)</f>
        <v>6.4</v>
      </c>
      <c r="M35" s="22">
        <f t="shared" ref="M35:M66" si="5">ROUND(L35*D35,2)</f>
        <v>640</v>
      </c>
      <c r="N35" s="7"/>
    </row>
    <row r="36" spans="1:60" s="107" customFormat="1" ht="25.5" customHeight="1" x14ac:dyDescent="0.25">
      <c r="A36" s="100">
        <v>34</v>
      </c>
      <c r="B36" s="92">
        <v>236735</v>
      </c>
      <c r="C36" s="92" t="s">
        <v>52</v>
      </c>
      <c r="D36" s="92">
        <v>500</v>
      </c>
      <c r="E36" s="101" t="s">
        <v>53</v>
      </c>
      <c r="F36" s="102">
        <v>25.89</v>
      </c>
      <c r="G36" s="102">
        <v>9.35</v>
      </c>
      <c r="H36" s="103"/>
      <c r="I36" s="103">
        <f>'Memória de Calculo - Sites'!O36</f>
        <v>27</v>
      </c>
      <c r="J36" s="104"/>
      <c r="K36" s="103">
        <f t="shared" si="3"/>
        <v>25.89</v>
      </c>
      <c r="L36" s="103">
        <f t="shared" si="4"/>
        <v>20.75</v>
      </c>
      <c r="M36" s="105">
        <f t="shared" si="5"/>
        <v>10375</v>
      </c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</row>
    <row r="37" spans="1:60" s="107" customFormat="1" ht="26.25" customHeight="1" x14ac:dyDescent="0.25">
      <c r="A37" s="100">
        <v>35</v>
      </c>
      <c r="B37" s="92">
        <v>480500</v>
      </c>
      <c r="C37" s="92" t="s">
        <v>52</v>
      </c>
      <c r="D37" s="92">
        <v>500</v>
      </c>
      <c r="E37" s="101" t="s">
        <v>54</v>
      </c>
      <c r="F37" s="102">
        <v>25.6</v>
      </c>
      <c r="G37" s="102">
        <f>'Memória de Calculo - Contrato'!Q37</f>
        <v>35.6</v>
      </c>
      <c r="H37" s="103">
        <f>'Memória de Calculo - Fornecedor'!J37</f>
        <v>32.033333333333331</v>
      </c>
      <c r="I37" s="103">
        <f>'Memória de Calculo - Sites'!O37</f>
        <v>69.900000000000006</v>
      </c>
      <c r="J37" s="104"/>
      <c r="K37" s="103">
        <f t="shared" si="3"/>
        <v>33.816666666666663</v>
      </c>
      <c r="L37" s="103">
        <f t="shared" si="4"/>
        <v>40.78</v>
      </c>
      <c r="M37" s="105">
        <f t="shared" si="5"/>
        <v>20390</v>
      </c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</row>
    <row r="38" spans="1:60" s="107" customFormat="1" ht="30" x14ac:dyDescent="0.25">
      <c r="A38" s="100">
        <v>36</v>
      </c>
      <c r="B38" s="92">
        <v>611001</v>
      </c>
      <c r="C38" s="92" t="s">
        <v>52</v>
      </c>
      <c r="D38" s="92">
        <v>1000</v>
      </c>
      <c r="E38" s="101" t="s">
        <v>55</v>
      </c>
      <c r="F38" s="102">
        <v>15.9</v>
      </c>
      <c r="G38" s="102">
        <f>'Memória de Calculo - Contrato'!Q38</f>
        <v>25.93</v>
      </c>
      <c r="H38" s="103">
        <f>'Memória de Calculo - Fornecedor'!J38</f>
        <v>25.933333333333334</v>
      </c>
      <c r="I38" s="103">
        <f>'Memória de Calculo - Sites'!O38</f>
        <v>26.9</v>
      </c>
      <c r="J38" s="104">
        <v>13.13</v>
      </c>
      <c r="K38" s="103">
        <f t="shared" si="3"/>
        <v>25.93</v>
      </c>
      <c r="L38" s="103">
        <f t="shared" si="4"/>
        <v>21.56</v>
      </c>
      <c r="M38" s="105">
        <f t="shared" si="5"/>
        <v>21560</v>
      </c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</row>
    <row r="39" spans="1:60" ht="24.75" customHeight="1" x14ac:dyDescent="0.25">
      <c r="A39" s="17">
        <v>37</v>
      </c>
      <c r="B39" s="18">
        <v>465526</v>
      </c>
      <c r="C39" s="18" t="s">
        <v>18</v>
      </c>
      <c r="D39" s="18">
        <v>20</v>
      </c>
      <c r="E39" s="19" t="s">
        <v>56</v>
      </c>
      <c r="F39" s="20">
        <v>84.95</v>
      </c>
      <c r="G39" s="20">
        <f>'Memória de Calculo - Contrato'!Q39</f>
        <v>59</v>
      </c>
      <c r="H39" s="21">
        <f>'Memória de Calculo - Fornecedor'!J39</f>
        <v>66.425000000000011</v>
      </c>
      <c r="I39" s="21">
        <f>'Memória de Calculo - Sites'!O39</f>
        <v>29.9</v>
      </c>
      <c r="J39" s="15"/>
      <c r="K39" s="21">
        <f t="shared" si="3"/>
        <v>62.712500000000006</v>
      </c>
      <c r="L39" s="21">
        <f t="shared" si="4"/>
        <v>60.07</v>
      </c>
      <c r="M39" s="22">
        <f t="shared" si="5"/>
        <v>1201.4000000000001</v>
      </c>
      <c r="N39" s="7"/>
    </row>
    <row r="40" spans="1:60" ht="26.25" customHeight="1" x14ac:dyDescent="0.25">
      <c r="A40" s="17">
        <v>38</v>
      </c>
      <c r="B40" s="18">
        <v>465520</v>
      </c>
      <c r="C40" s="18" t="s">
        <v>18</v>
      </c>
      <c r="D40" s="18">
        <v>20</v>
      </c>
      <c r="E40" s="19" t="s">
        <v>57</v>
      </c>
      <c r="F40" s="20">
        <v>64.28</v>
      </c>
      <c r="G40" s="20">
        <f>'Memória de Calculo - Contrato'!Q40</f>
        <v>82.9</v>
      </c>
      <c r="H40" s="21">
        <f>'Memória de Calculo - Fornecedor'!J40</f>
        <v>76.266666666666666</v>
      </c>
      <c r="I40" s="21">
        <f>'Memória de Calculo - Sites'!O40</f>
        <v>33.9</v>
      </c>
      <c r="J40" s="15">
        <v>9.61</v>
      </c>
      <c r="K40" s="21">
        <f t="shared" si="3"/>
        <v>64.28</v>
      </c>
      <c r="L40" s="21">
        <f t="shared" si="4"/>
        <v>53.39</v>
      </c>
      <c r="M40" s="22">
        <f t="shared" si="5"/>
        <v>1067.8</v>
      </c>
      <c r="N40" s="7"/>
    </row>
    <row r="41" spans="1:60" ht="29.25" customHeight="1" x14ac:dyDescent="0.25">
      <c r="A41" s="17">
        <v>39</v>
      </c>
      <c r="B41" s="18">
        <v>362047</v>
      </c>
      <c r="C41" s="18" t="s">
        <v>18</v>
      </c>
      <c r="D41" s="18">
        <v>5</v>
      </c>
      <c r="E41" s="19" t="s">
        <v>177</v>
      </c>
      <c r="F41" s="20">
        <v>174.52</v>
      </c>
      <c r="G41" s="20">
        <f>'Memória de Calculo - Contrato'!Q41</f>
        <v>65.900000000000006</v>
      </c>
      <c r="H41" s="21">
        <f>'Memória de Calculo - Fornecedor'!J41</f>
        <v>107.3</v>
      </c>
      <c r="I41" s="23"/>
      <c r="J41" s="15"/>
      <c r="K41" s="21">
        <f t="shared" si="3"/>
        <v>107.3</v>
      </c>
      <c r="L41" s="21">
        <f t="shared" si="4"/>
        <v>115.91</v>
      </c>
      <c r="M41" s="22">
        <f t="shared" si="5"/>
        <v>579.54999999999995</v>
      </c>
      <c r="N41" s="7"/>
    </row>
    <row r="42" spans="1:60" ht="33.75" customHeight="1" x14ac:dyDescent="0.25">
      <c r="A42" s="17">
        <v>40</v>
      </c>
      <c r="B42" s="18">
        <v>612516</v>
      </c>
      <c r="C42" s="18" t="s">
        <v>18</v>
      </c>
      <c r="D42" s="18">
        <v>5</v>
      </c>
      <c r="E42" s="90" t="s">
        <v>178</v>
      </c>
      <c r="F42" s="20">
        <v>232.35</v>
      </c>
      <c r="G42" s="21">
        <v>301</v>
      </c>
      <c r="H42" s="21">
        <f>'Memória de Calculo - Fornecedor'!J42</f>
        <v>176.29999999999998</v>
      </c>
      <c r="I42" s="21"/>
      <c r="J42" s="15"/>
      <c r="K42" s="21">
        <f t="shared" si="3"/>
        <v>232.35</v>
      </c>
      <c r="L42" s="21">
        <f t="shared" si="4"/>
        <v>236.55</v>
      </c>
      <c r="M42" s="22">
        <f t="shared" si="5"/>
        <v>1182.75</v>
      </c>
      <c r="N42" s="7"/>
    </row>
    <row r="43" spans="1:60" ht="28.5" customHeight="1" x14ac:dyDescent="0.25">
      <c r="A43" s="17">
        <v>41</v>
      </c>
      <c r="B43" s="18">
        <v>310754</v>
      </c>
      <c r="C43" s="92" t="s">
        <v>18</v>
      </c>
      <c r="D43" s="18">
        <v>20</v>
      </c>
      <c r="E43" s="90" t="s">
        <v>58</v>
      </c>
      <c r="F43" s="20">
        <v>9.8800000000000008</v>
      </c>
      <c r="G43" s="21">
        <v>301</v>
      </c>
      <c r="H43" s="21">
        <f>'Memória de Calculo - Fornecedor'!J43</f>
        <v>3.625</v>
      </c>
      <c r="I43" s="21">
        <v>2.73</v>
      </c>
      <c r="J43" s="15"/>
      <c r="K43" s="21">
        <f t="shared" si="3"/>
        <v>6.7525000000000004</v>
      </c>
      <c r="L43" s="21">
        <f t="shared" si="4"/>
        <v>79.31</v>
      </c>
      <c r="M43" s="22">
        <f t="shared" si="5"/>
        <v>1586.2</v>
      </c>
      <c r="N43" s="7"/>
    </row>
    <row r="44" spans="1:60" ht="33.75" customHeight="1" x14ac:dyDescent="0.25">
      <c r="A44" s="17">
        <v>42</v>
      </c>
      <c r="B44" s="18">
        <v>610624</v>
      </c>
      <c r="C44" s="92" t="s">
        <v>18</v>
      </c>
      <c r="D44" s="18">
        <v>20</v>
      </c>
      <c r="E44" s="90" t="s">
        <v>59</v>
      </c>
      <c r="F44" s="20">
        <v>16.489999999999998</v>
      </c>
      <c r="G44" s="21">
        <v>301</v>
      </c>
      <c r="H44" s="21">
        <f>'Memória de Calculo - Fornecedor'!J44</f>
        <v>5.1499999999999995</v>
      </c>
      <c r="I44" s="21">
        <f>'Memória de Calculo - Sites'!O44</f>
        <v>6.99</v>
      </c>
      <c r="J44" s="15"/>
      <c r="K44" s="21">
        <f t="shared" si="3"/>
        <v>11.739999999999998</v>
      </c>
      <c r="L44" s="21">
        <f t="shared" si="4"/>
        <v>82.41</v>
      </c>
      <c r="M44" s="22">
        <f t="shared" si="5"/>
        <v>1648.2</v>
      </c>
      <c r="N44" s="7"/>
    </row>
    <row r="45" spans="1:60" ht="33.75" customHeight="1" x14ac:dyDescent="0.25">
      <c r="A45" s="17">
        <v>43</v>
      </c>
      <c r="B45" s="18">
        <v>462501</v>
      </c>
      <c r="C45" s="92" t="s">
        <v>18</v>
      </c>
      <c r="D45" s="18">
        <v>20</v>
      </c>
      <c r="E45" s="90" t="s">
        <v>60</v>
      </c>
      <c r="F45" s="20">
        <v>8.9</v>
      </c>
      <c r="G45" s="21">
        <v>147.19999999999999</v>
      </c>
      <c r="H45" s="21">
        <f>'Memória de Calculo - Fornecedor'!J45</f>
        <v>9.9499999999999993</v>
      </c>
      <c r="I45" s="21">
        <v>29.99</v>
      </c>
      <c r="J45" s="15"/>
      <c r="K45" s="21">
        <f t="shared" si="3"/>
        <v>19.97</v>
      </c>
      <c r="L45" s="21">
        <f t="shared" si="4"/>
        <v>49.01</v>
      </c>
      <c r="M45" s="22">
        <f t="shared" si="5"/>
        <v>980.2</v>
      </c>
      <c r="N45" s="7"/>
    </row>
    <row r="46" spans="1:60" ht="27" customHeight="1" x14ac:dyDescent="0.25">
      <c r="A46" s="17">
        <v>44</v>
      </c>
      <c r="B46" s="18">
        <v>472732</v>
      </c>
      <c r="C46" s="18" t="s">
        <v>18</v>
      </c>
      <c r="D46" s="18">
        <v>50</v>
      </c>
      <c r="E46" s="19" t="s">
        <v>61</v>
      </c>
      <c r="F46" s="20">
        <v>77.5</v>
      </c>
      <c r="G46" s="20">
        <v>51.96</v>
      </c>
      <c r="H46" s="21">
        <f>'Memória de Calculo - Fornecedor'!J46</f>
        <v>99.8</v>
      </c>
      <c r="I46" s="21">
        <f>'Memória de Calculo - Sites'!O46</f>
        <v>54.9</v>
      </c>
      <c r="J46" s="15">
        <v>36.94</v>
      </c>
      <c r="K46" s="21">
        <f t="shared" si="3"/>
        <v>54.9</v>
      </c>
      <c r="L46" s="21">
        <f t="shared" si="4"/>
        <v>64.22</v>
      </c>
      <c r="M46" s="22">
        <f t="shared" si="5"/>
        <v>3211</v>
      </c>
      <c r="N46" s="7"/>
    </row>
    <row r="47" spans="1:60" ht="21" customHeight="1" x14ac:dyDescent="0.25">
      <c r="A47" s="17">
        <v>45</v>
      </c>
      <c r="B47" s="18">
        <v>602738</v>
      </c>
      <c r="C47" s="18" t="s">
        <v>18</v>
      </c>
      <c r="D47" s="18">
        <v>50</v>
      </c>
      <c r="E47" s="19" t="s">
        <v>62</v>
      </c>
      <c r="F47" s="20">
        <v>95</v>
      </c>
      <c r="G47" s="20">
        <v>37.880000000000003</v>
      </c>
      <c r="H47" s="21">
        <f>'Memória de Calculo - Fornecedor'!J47</f>
        <v>50.133333333333333</v>
      </c>
      <c r="I47" s="21"/>
      <c r="J47" s="15">
        <v>63.8</v>
      </c>
      <c r="K47" s="21">
        <f t="shared" si="3"/>
        <v>56.966666666666669</v>
      </c>
      <c r="L47" s="21">
        <f t="shared" si="4"/>
        <v>61.7</v>
      </c>
      <c r="M47" s="22">
        <f t="shared" si="5"/>
        <v>3085</v>
      </c>
      <c r="N47" s="7"/>
    </row>
    <row r="48" spans="1:60" ht="28.5" customHeight="1" x14ac:dyDescent="0.25">
      <c r="A48" s="17">
        <v>46</v>
      </c>
      <c r="B48" s="18">
        <v>273508</v>
      </c>
      <c r="C48" s="18" t="s">
        <v>18</v>
      </c>
      <c r="D48" s="18">
        <v>20</v>
      </c>
      <c r="E48" s="19" t="s">
        <v>63</v>
      </c>
      <c r="F48" s="20">
        <v>35.29</v>
      </c>
      <c r="G48" s="20">
        <f>'Memória de Calculo - Contrato'!Q48</f>
        <v>112</v>
      </c>
      <c r="H48" s="21">
        <f>'Memória de Calculo - Fornecedor'!J48</f>
        <v>60.375</v>
      </c>
      <c r="I48" s="21">
        <v>38.979999999999997</v>
      </c>
      <c r="J48" s="23"/>
      <c r="K48" s="21">
        <f t="shared" si="3"/>
        <v>49.677499999999995</v>
      </c>
      <c r="L48" s="21">
        <f>ROUND(AVERAGE(F48:J48),2)</f>
        <v>61.66</v>
      </c>
      <c r="M48" s="22">
        <f t="shared" si="5"/>
        <v>1233.2</v>
      </c>
      <c r="N48" s="7"/>
    </row>
    <row r="49" spans="1:14" ht="37.5" customHeight="1" x14ac:dyDescent="0.25">
      <c r="A49" s="17">
        <v>47</v>
      </c>
      <c r="B49" s="18">
        <v>440471</v>
      </c>
      <c r="C49" s="18" t="s">
        <v>18</v>
      </c>
      <c r="D49" s="18">
        <v>50</v>
      </c>
      <c r="E49" s="19" t="s">
        <v>64</v>
      </c>
      <c r="F49" s="20">
        <v>62.4</v>
      </c>
      <c r="G49" s="20">
        <f>'Memória de Calculo - Contrato'!Q49</f>
        <v>113.08</v>
      </c>
      <c r="H49" s="21">
        <f>'Memória de Calculo - Fornecedor'!J49</f>
        <v>80.974999999999994</v>
      </c>
      <c r="I49" s="21"/>
      <c r="J49" s="15">
        <v>52.32</v>
      </c>
      <c r="K49" s="21">
        <f t="shared" si="3"/>
        <v>71.6875</v>
      </c>
      <c r="L49" s="21">
        <f t="shared" si="4"/>
        <v>77.19</v>
      </c>
      <c r="M49" s="22">
        <f t="shared" si="5"/>
        <v>3859.5</v>
      </c>
      <c r="N49" s="7"/>
    </row>
    <row r="50" spans="1:14" ht="30" x14ac:dyDescent="0.25">
      <c r="A50" s="17">
        <v>48</v>
      </c>
      <c r="B50" s="18">
        <v>282965</v>
      </c>
      <c r="C50" s="18" t="s">
        <v>18</v>
      </c>
      <c r="D50" s="18">
        <v>15</v>
      </c>
      <c r="E50" s="19" t="s">
        <v>65</v>
      </c>
      <c r="F50" s="20">
        <v>220</v>
      </c>
      <c r="G50" s="20">
        <f>'Memória de Calculo - Contrato'!Q50</f>
        <v>369.9</v>
      </c>
      <c r="H50" s="21">
        <f>'Memória de Calculo - Fornecedor'!J50</f>
        <v>288.97500000000002</v>
      </c>
      <c r="I50" s="21">
        <f>'Memória de Calculo - Sites'!O50</f>
        <v>334.9</v>
      </c>
      <c r="J50" s="15">
        <v>119.99</v>
      </c>
      <c r="K50" s="21">
        <f t="shared" si="3"/>
        <v>288.97500000000002</v>
      </c>
      <c r="L50" s="21">
        <f t="shared" si="4"/>
        <v>266.75</v>
      </c>
      <c r="M50" s="22">
        <f t="shared" si="5"/>
        <v>4001.25</v>
      </c>
      <c r="N50" s="7"/>
    </row>
    <row r="51" spans="1:14" ht="21.75" customHeight="1" x14ac:dyDescent="0.25">
      <c r="A51" s="17">
        <v>49</v>
      </c>
      <c r="B51" s="18">
        <v>480505</v>
      </c>
      <c r="C51" s="18" t="s">
        <v>18</v>
      </c>
      <c r="D51" s="18">
        <v>50</v>
      </c>
      <c r="E51" s="55" t="s">
        <v>66</v>
      </c>
      <c r="F51" s="20">
        <v>31.37</v>
      </c>
      <c r="G51" s="20">
        <f>'Memória de Calculo - Contrato'!Q51</f>
        <v>8</v>
      </c>
      <c r="H51" s="21">
        <f>'Memória de Calculo - Fornecedor'!J51</f>
        <v>9.6333333333333329</v>
      </c>
      <c r="I51" s="21">
        <f>'Memória de Calculo - Sites'!O51</f>
        <v>24.9</v>
      </c>
      <c r="J51" s="15"/>
      <c r="K51" s="21">
        <f t="shared" si="3"/>
        <v>17.266666666666666</v>
      </c>
      <c r="L51" s="21">
        <f t="shared" si="4"/>
        <v>18.48</v>
      </c>
      <c r="M51" s="22">
        <f t="shared" si="5"/>
        <v>924</v>
      </c>
      <c r="N51" s="7"/>
    </row>
    <row r="52" spans="1:14" ht="24.75" customHeight="1" x14ac:dyDescent="0.25">
      <c r="A52" s="17">
        <v>50</v>
      </c>
      <c r="B52" s="18">
        <v>480506</v>
      </c>
      <c r="C52" s="18" t="s">
        <v>18</v>
      </c>
      <c r="D52" s="18">
        <v>50</v>
      </c>
      <c r="E52" s="55" t="s">
        <v>67</v>
      </c>
      <c r="F52" s="20">
        <v>28.9</v>
      </c>
      <c r="G52" s="20">
        <f>'Memória de Calculo - Contrato'!Q52</f>
        <v>20.7</v>
      </c>
      <c r="H52" s="21">
        <f>'Memória de Calculo - Fornecedor'!J52</f>
        <v>36.666666666666664</v>
      </c>
      <c r="I52" s="21">
        <f>'Memória de Calculo - Sites'!O52</f>
        <v>15.49</v>
      </c>
      <c r="J52" s="15"/>
      <c r="K52" s="21">
        <f t="shared" si="3"/>
        <v>24.799999999999997</v>
      </c>
      <c r="L52" s="21">
        <f t="shared" si="4"/>
        <v>25.44</v>
      </c>
      <c r="M52" s="22">
        <f t="shared" si="5"/>
        <v>1272</v>
      </c>
      <c r="N52" s="7"/>
    </row>
    <row r="53" spans="1:14" ht="27" customHeight="1" x14ac:dyDescent="0.25">
      <c r="A53" s="17">
        <v>51</v>
      </c>
      <c r="B53" s="18">
        <v>216957</v>
      </c>
      <c r="C53" s="18" t="s">
        <v>14</v>
      </c>
      <c r="D53" s="18">
        <v>50</v>
      </c>
      <c r="E53" s="55" t="s">
        <v>68</v>
      </c>
      <c r="F53" s="20">
        <v>142.83000000000001</v>
      </c>
      <c r="G53" s="20">
        <f>'Memória de Calculo - Contrato'!Q53</f>
        <v>133</v>
      </c>
      <c r="H53" s="21">
        <f>'Memória de Calculo - Fornecedor'!J53</f>
        <v>130.75</v>
      </c>
      <c r="I53" s="21">
        <v>80</v>
      </c>
      <c r="J53" s="15">
        <v>46.22</v>
      </c>
      <c r="K53" s="21">
        <f t="shared" si="3"/>
        <v>130.75</v>
      </c>
      <c r="L53" s="21">
        <f t="shared" si="4"/>
        <v>106.56</v>
      </c>
      <c r="M53" s="22">
        <f t="shared" si="5"/>
        <v>5328</v>
      </c>
      <c r="N53" s="7"/>
    </row>
    <row r="54" spans="1:14" ht="32.25" customHeight="1" x14ac:dyDescent="0.25">
      <c r="A54" s="17">
        <v>52</v>
      </c>
      <c r="B54" s="18">
        <v>465516</v>
      </c>
      <c r="C54" s="18" t="s">
        <v>18</v>
      </c>
      <c r="D54" s="18">
        <v>10</v>
      </c>
      <c r="E54" s="19" t="s">
        <v>69</v>
      </c>
      <c r="F54" s="20">
        <v>148</v>
      </c>
      <c r="G54" s="20">
        <f>'Memória de Calculo - Contrato'!Q54</f>
        <v>445.9</v>
      </c>
      <c r="H54" s="21">
        <f>'Memória de Calculo - Fornecedor'!J54</f>
        <v>388.63333333333338</v>
      </c>
      <c r="I54" s="21">
        <f>'Memória de Calculo - Sites'!O54</f>
        <v>649.9</v>
      </c>
      <c r="J54" s="15"/>
      <c r="K54" s="21">
        <f t="shared" si="3"/>
        <v>417.26666666666665</v>
      </c>
      <c r="L54" s="21">
        <f t="shared" si="4"/>
        <v>408.11</v>
      </c>
      <c r="M54" s="22">
        <f t="shared" si="5"/>
        <v>4081.1</v>
      </c>
      <c r="N54" s="7"/>
    </row>
    <row r="55" spans="1:14" ht="39.75" customHeight="1" x14ac:dyDescent="0.25">
      <c r="A55" s="17">
        <v>53</v>
      </c>
      <c r="B55" s="18">
        <v>465518</v>
      </c>
      <c r="C55" s="18" t="s">
        <v>18</v>
      </c>
      <c r="D55" s="18">
        <v>10</v>
      </c>
      <c r="E55" s="19" t="s">
        <v>70</v>
      </c>
      <c r="F55" s="20">
        <v>165</v>
      </c>
      <c r="G55" s="20">
        <f>'Memória de Calculo - Contrato'!Q55</f>
        <v>445.9</v>
      </c>
      <c r="H55" s="21">
        <f>'Memória de Calculo - Fornecedor'!J55</f>
        <v>387.63333333333338</v>
      </c>
      <c r="I55" s="21">
        <f>'Memória de Calculo - Sites'!O55</f>
        <v>679.9</v>
      </c>
      <c r="J55" s="15"/>
      <c r="K55" s="21">
        <f t="shared" si="3"/>
        <v>416.76666666666665</v>
      </c>
      <c r="L55" s="21">
        <f t="shared" si="4"/>
        <v>419.61</v>
      </c>
      <c r="M55" s="22">
        <f t="shared" si="5"/>
        <v>4196.1000000000004</v>
      </c>
      <c r="N55" s="7"/>
    </row>
    <row r="56" spans="1:14" ht="36" customHeight="1" x14ac:dyDescent="0.25">
      <c r="A56" s="17">
        <v>54</v>
      </c>
      <c r="B56" s="18">
        <v>465513</v>
      </c>
      <c r="C56" s="18" t="s">
        <v>18</v>
      </c>
      <c r="D56" s="18">
        <v>20</v>
      </c>
      <c r="E56" s="19" t="s">
        <v>71</v>
      </c>
      <c r="F56" s="20">
        <v>336.39</v>
      </c>
      <c r="G56" s="20">
        <f>'Memória de Calculo - Contrato'!Q56</f>
        <v>607.9</v>
      </c>
      <c r="H56" s="21">
        <f>'Memória de Calculo - Fornecedor'!J56</f>
        <v>403.63333333333338</v>
      </c>
      <c r="I56" s="21">
        <f>'Memória de Calculo - Sites'!O56</f>
        <v>699.9</v>
      </c>
      <c r="J56" s="15"/>
      <c r="K56" s="21">
        <f t="shared" si="3"/>
        <v>505.76666666666665</v>
      </c>
      <c r="L56" s="21">
        <f t="shared" si="4"/>
        <v>511.96</v>
      </c>
      <c r="M56" s="22">
        <f t="shared" si="5"/>
        <v>10239.200000000001</v>
      </c>
      <c r="N56" s="7"/>
    </row>
    <row r="57" spans="1:14" ht="36.75" customHeight="1" x14ac:dyDescent="0.25">
      <c r="A57" s="17">
        <v>55</v>
      </c>
      <c r="B57" s="18">
        <v>465511</v>
      </c>
      <c r="C57" s="18" t="s">
        <v>18</v>
      </c>
      <c r="D57" s="18">
        <v>20</v>
      </c>
      <c r="E57" s="19" t="s">
        <v>72</v>
      </c>
      <c r="F57" s="20">
        <v>219</v>
      </c>
      <c r="G57" s="20">
        <f>'Memória de Calculo - Contrato'!Q57</f>
        <v>694.9</v>
      </c>
      <c r="H57" s="21">
        <f>'Memória de Calculo - Fornecedor'!J57</f>
        <v>550.63333333333333</v>
      </c>
      <c r="I57" s="21">
        <v>385.52</v>
      </c>
      <c r="J57" s="15"/>
      <c r="K57" s="21">
        <f t="shared" si="3"/>
        <v>468.07666666666665</v>
      </c>
      <c r="L57" s="21">
        <f t="shared" si="4"/>
        <v>462.51</v>
      </c>
      <c r="M57" s="22">
        <f t="shared" si="5"/>
        <v>9250.2000000000007</v>
      </c>
      <c r="N57" s="7"/>
    </row>
    <row r="58" spans="1:14" ht="51.75" customHeight="1" x14ac:dyDescent="0.25">
      <c r="A58" s="17">
        <v>56</v>
      </c>
      <c r="B58" s="18">
        <v>602655</v>
      </c>
      <c r="C58" s="18" t="s">
        <v>18</v>
      </c>
      <c r="D58" s="18">
        <v>10</v>
      </c>
      <c r="E58" s="19" t="s">
        <v>73</v>
      </c>
      <c r="F58" s="20">
        <v>193.97</v>
      </c>
      <c r="G58" s="20">
        <f>'Memória de Calculo - Contrato'!Q58</f>
        <v>232.9</v>
      </c>
      <c r="H58" s="21">
        <f>'Memória de Calculo - Fornecedor'!J58</f>
        <v>199.33333333333334</v>
      </c>
      <c r="I58" s="21">
        <v>284.89999999999998</v>
      </c>
      <c r="J58" s="15"/>
      <c r="K58" s="21">
        <f t="shared" si="3"/>
        <v>216.11666666666667</v>
      </c>
      <c r="L58" s="21">
        <f t="shared" si="4"/>
        <v>227.78</v>
      </c>
      <c r="M58" s="22">
        <f t="shared" si="5"/>
        <v>2277.8000000000002</v>
      </c>
      <c r="N58" s="7"/>
    </row>
    <row r="59" spans="1:14" ht="54.75" customHeight="1" x14ac:dyDescent="0.25">
      <c r="A59" s="17">
        <v>57</v>
      </c>
      <c r="B59" s="18">
        <v>465518</v>
      </c>
      <c r="C59" s="18" t="s">
        <v>18</v>
      </c>
      <c r="D59" s="18">
        <v>10</v>
      </c>
      <c r="E59" s="19" t="s">
        <v>74</v>
      </c>
      <c r="F59" s="20">
        <v>165</v>
      </c>
      <c r="G59" s="20">
        <f>'Memória de Calculo - Contrato'!Q59</f>
        <v>232.5</v>
      </c>
      <c r="H59" s="21">
        <f>'Memória de Calculo - Fornecedor'!J59</f>
        <v>221</v>
      </c>
      <c r="I59" s="21">
        <v>149.99</v>
      </c>
      <c r="J59" s="15"/>
      <c r="K59" s="21">
        <f t="shared" si="3"/>
        <v>193</v>
      </c>
      <c r="L59" s="21">
        <f t="shared" si="4"/>
        <v>192.12</v>
      </c>
      <c r="M59" s="22">
        <f t="shared" si="5"/>
        <v>1921.2</v>
      </c>
      <c r="N59" s="7"/>
    </row>
    <row r="60" spans="1:14" ht="48.75" customHeight="1" x14ac:dyDescent="0.25">
      <c r="A60" s="17">
        <v>58</v>
      </c>
      <c r="B60" s="18">
        <v>465517</v>
      </c>
      <c r="C60" s="18" t="s">
        <v>18</v>
      </c>
      <c r="D60" s="18">
        <v>40</v>
      </c>
      <c r="E60" s="19" t="s">
        <v>75</v>
      </c>
      <c r="F60" s="20">
        <v>194</v>
      </c>
      <c r="G60" s="20">
        <f>'Memória de Calculo - Contrato'!Q60</f>
        <v>232.9</v>
      </c>
      <c r="H60" s="21">
        <f>'Memória de Calculo - Fornecedor'!J60</f>
        <v>266.8</v>
      </c>
      <c r="I60" s="21">
        <f>'Memória de Calculo - Sites'!O60</f>
        <v>299.16000000000003</v>
      </c>
      <c r="J60" s="15"/>
      <c r="K60" s="21">
        <f t="shared" si="3"/>
        <v>249.85000000000002</v>
      </c>
      <c r="L60" s="21">
        <f t="shared" si="4"/>
        <v>248.22</v>
      </c>
      <c r="M60" s="22">
        <f t="shared" si="5"/>
        <v>9928.7999999999993</v>
      </c>
      <c r="N60" s="7"/>
    </row>
    <row r="61" spans="1:14" ht="47.25" customHeight="1" x14ac:dyDescent="0.25">
      <c r="A61" s="17">
        <v>59</v>
      </c>
      <c r="B61" s="18">
        <v>465515</v>
      </c>
      <c r="C61" s="18" t="s">
        <v>18</v>
      </c>
      <c r="D61" s="18">
        <v>10</v>
      </c>
      <c r="E61" s="19" t="s">
        <v>76</v>
      </c>
      <c r="F61" s="20">
        <v>359.65</v>
      </c>
      <c r="G61" s="20">
        <f>'Memória de Calculo - Contrato'!Q61</f>
        <v>266.89999999999998</v>
      </c>
      <c r="H61" s="21">
        <f>'Memória de Calculo - Fornecedor'!J61</f>
        <v>370.25</v>
      </c>
      <c r="I61" s="21">
        <v>619.9</v>
      </c>
      <c r="J61" s="15"/>
      <c r="K61" s="21">
        <f t="shared" si="3"/>
        <v>364.95</v>
      </c>
      <c r="L61" s="21">
        <f t="shared" si="4"/>
        <v>404.18</v>
      </c>
      <c r="M61" s="22">
        <f t="shared" si="5"/>
        <v>4041.8</v>
      </c>
      <c r="N61" s="7"/>
    </row>
    <row r="62" spans="1:14" ht="31.5" customHeight="1" x14ac:dyDescent="0.25">
      <c r="A62" s="17">
        <v>60</v>
      </c>
      <c r="B62" s="18">
        <v>481386</v>
      </c>
      <c r="C62" s="18" t="s">
        <v>52</v>
      </c>
      <c r="D62" s="18">
        <v>500</v>
      </c>
      <c r="E62" s="19" t="s">
        <v>77</v>
      </c>
      <c r="F62" s="77">
        <v>23.79</v>
      </c>
      <c r="G62" s="20">
        <v>5.4</v>
      </c>
      <c r="H62" s="21">
        <f>'Memória de Calculo - Fornecedor'!J62</f>
        <v>6</v>
      </c>
      <c r="I62" s="21">
        <f>'Memória de Calculo - Sites'!O62</f>
        <v>9.99</v>
      </c>
      <c r="J62" s="15"/>
      <c r="K62" s="21">
        <f t="shared" si="3"/>
        <v>7.9950000000000001</v>
      </c>
      <c r="L62" s="21">
        <f t="shared" si="4"/>
        <v>11.3</v>
      </c>
      <c r="M62" s="22">
        <f t="shared" si="5"/>
        <v>5650</v>
      </c>
      <c r="N62" s="7"/>
    </row>
    <row r="63" spans="1:14" ht="32.25" customHeight="1" x14ac:dyDescent="0.25">
      <c r="A63" s="17">
        <v>61</v>
      </c>
      <c r="B63" s="18">
        <v>388559</v>
      </c>
      <c r="C63" s="18" t="s">
        <v>52</v>
      </c>
      <c r="D63" s="18">
        <v>200</v>
      </c>
      <c r="E63" s="90" t="s">
        <v>78</v>
      </c>
      <c r="F63" s="20">
        <v>29.3</v>
      </c>
      <c r="G63" s="20">
        <v>14.05</v>
      </c>
      <c r="H63" s="21">
        <f>'Memória de Calculo - Fornecedor'!J63</f>
        <v>40</v>
      </c>
      <c r="I63" s="21">
        <f>'Memória de Calculo - Sites'!O63</f>
        <v>27.99</v>
      </c>
      <c r="J63" s="15"/>
      <c r="K63" s="21">
        <f t="shared" si="3"/>
        <v>28.645</v>
      </c>
      <c r="L63" s="21">
        <f t="shared" si="4"/>
        <v>27.84</v>
      </c>
      <c r="M63" s="22">
        <f t="shared" si="5"/>
        <v>5568</v>
      </c>
      <c r="N63" s="7"/>
    </row>
    <row r="64" spans="1:14" ht="36" customHeight="1" x14ac:dyDescent="0.25">
      <c r="A64" s="17">
        <v>62</v>
      </c>
      <c r="B64" s="18">
        <v>388559</v>
      </c>
      <c r="C64" s="18" t="s">
        <v>52</v>
      </c>
      <c r="D64" s="18">
        <v>200</v>
      </c>
      <c r="E64" s="90" t="s">
        <v>79</v>
      </c>
      <c r="F64" s="20">
        <v>52.2</v>
      </c>
      <c r="G64" s="20">
        <v>9.35</v>
      </c>
      <c r="H64" s="21">
        <f>'Memória de Calculo - Fornecedor'!J64</f>
        <v>47</v>
      </c>
      <c r="I64" s="21">
        <f>'Memória de Calculo - Sites'!O64</f>
        <v>81.77</v>
      </c>
      <c r="J64" s="15"/>
      <c r="K64" s="21">
        <f t="shared" si="3"/>
        <v>49.6</v>
      </c>
      <c r="L64" s="21">
        <f t="shared" si="4"/>
        <v>47.58</v>
      </c>
      <c r="M64" s="22">
        <f t="shared" si="5"/>
        <v>9516</v>
      </c>
      <c r="N64" s="7"/>
    </row>
    <row r="65" spans="1:14" ht="28.5" customHeight="1" x14ac:dyDescent="0.25">
      <c r="A65" s="17">
        <v>63</v>
      </c>
      <c r="B65" s="18">
        <v>388559</v>
      </c>
      <c r="C65" s="18" t="s">
        <v>52</v>
      </c>
      <c r="D65" s="18">
        <v>200</v>
      </c>
      <c r="E65" s="90" t="s">
        <v>80</v>
      </c>
      <c r="F65" s="20">
        <v>74.39</v>
      </c>
      <c r="G65" s="20">
        <v>14.05</v>
      </c>
      <c r="H65" s="21">
        <f>'Memória de Calculo - Fornecedor'!J65</f>
        <v>63</v>
      </c>
      <c r="I65" s="21">
        <f>'Memória de Calculo - Sites'!O65</f>
        <v>26.33</v>
      </c>
      <c r="J65" s="15"/>
      <c r="K65" s="21">
        <f t="shared" si="3"/>
        <v>44.664999999999999</v>
      </c>
      <c r="L65" s="21">
        <f t="shared" si="4"/>
        <v>44.44</v>
      </c>
      <c r="M65" s="22">
        <f t="shared" si="5"/>
        <v>8888</v>
      </c>
      <c r="N65" s="7"/>
    </row>
    <row r="66" spans="1:14" ht="24" customHeight="1" x14ac:dyDescent="0.25">
      <c r="A66" s="17">
        <v>64</v>
      </c>
      <c r="B66" s="18">
        <v>606892</v>
      </c>
      <c r="C66" s="18" t="s">
        <v>52</v>
      </c>
      <c r="D66" s="18">
        <v>300</v>
      </c>
      <c r="E66" s="91" t="s">
        <v>81</v>
      </c>
      <c r="F66" s="20">
        <v>9</v>
      </c>
      <c r="G66" s="20">
        <f>'Memória de Calculo - Contrato'!Q66</f>
        <v>12</v>
      </c>
      <c r="H66" s="21">
        <f>'Memória de Calculo - Fornecedor'!J66</f>
        <v>12.475</v>
      </c>
      <c r="I66" s="21">
        <f>'Memória de Calculo - Sites'!O66</f>
        <v>36.090000000000003</v>
      </c>
      <c r="J66" s="15">
        <v>12.99</v>
      </c>
      <c r="K66" s="21">
        <f t="shared" si="3"/>
        <v>12.475</v>
      </c>
      <c r="L66" s="21">
        <f t="shared" si="4"/>
        <v>16.510000000000002</v>
      </c>
      <c r="M66" s="22">
        <f t="shared" si="5"/>
        <v>4953</v>
      </c>
      <c r="N66" s="7"/>
    </row>
    <row r="67" spans="1:14" ht="26.25" customHeight="1" x14ac:dyDescent="0.25">
      <c r="A67" s="17">
        <v>65</v>
      </c>
      <c r="B67" s="18">
        <v>606892</v>
      </c>
      <c r="C67" s="18" t="s">
        <v>52</v>
      </c>
      <c r="D67" s="18">
        <v>300</v>
      </c>
      <c r="E67" s="19" t="s">
        <v>82</v>
      </c>
      <c r="F67" s="20">
        <v>9</v>
      </c>
      <c r="G67" s="20">
        <f>'Memória de Calculo - Contrato'!Q67</f>
        <v>17.5</v>
      </c>
      <c r="H67" s="21">
        <f>'Memória de Calculo - Fornecedor'!J67</f>
        <v>15.725</v>
      </c>
      <c r="I67" s="21">
        <f>'Memória de Calculo - Sites'!O67</f>
        <v>32.92</v>
      </c>
      <c r="J67" s="15"/>
      <c r="K67" s="21">
        <f t="shared" ref="K67:K86" si="6">MEDIAN(F67:J67)</f>
        <v>16.612500000000001</v>
      </c>
      <c r="L67" s="21">
        <f t="shared" ref="L67:L86" si="7">ROUND(AVERAGE(F67:J67),2)</f>
        <v>18.79</v>
      </c>
      <c r="M67" s="22">
        <f t="shared" ref="M67:M86" si="8">ROUND(L67*D67,2)</f>
        <v>5637</v>
      </c>
      <c r="N67" s="7"/>
    </row>
    <row r="68" spans="1:14" ht="27.75" customHeight="1" x14ac:dyDescent="0.25">
      <c r="A68" s="17">
        <v>66</v>
      </c>
      <c r="B68" s="18">
        <v>609324</v>
      </c>
      <c r="C68" s="18" t="s">
        <v>52</v>
      </c>
      <c r="D68" s="18">
        <v>300</v>
      </c>
      <c r="E68" s="19" t="s">
        <v>83</v>
      </c>
      <c r="F68" s="20">
        <v>23.38</v>
      </c>
      <c r="G68" s="20">
        <f>'Memória de Calculo - Contrato'!Q68</f>
        <v>22.5</v>
      </c>
      <c r="H68" s="21">
        <f>'Memória de Calculo - Fornecedor'!J68</f>
        <v>21.725000000000001</v>
      </c>
      <c r="I68" s="21">
        <f>'Memória de Calculo - Sites'!O68</f>
        <v>43.9</v>
      </c>
      <c r="J68" s="15"/>
      <c r="K68" s="21">
        <f t="shared" si="6"/>
        <v>22.939999999999998</v>
      </c>
      <c r="L68" s="21">
        <f t="shared" si="7"/>
        <v>27.88</v>
      </c>
      <c r="M68" s="22">
        <f t="shared" si="8"/>
        <v>8364</v>
      </c>
      <c r="N68" s="7"/>
    </row>
    <row r="69" spans="1:14" ht="29.25" customHeight="1" x14ac:dyDescent="0.25">
      <c r="A69" s="17">
        <v>67</v>
      </c>
      <c r="B69" s="18">
        <v>609326</v>
      </c>
      <c r="C69" s="18" t="s">
        <v>52</v>
      </c>
      <c r="D69" s="18">
        <v>300</v>
      </c>
      <c r="E69" s="19" t="s">
        <v>84</v>
      </c>
      <c r="F69" s="20">
        <v>31</v>
      </c>
      <c r="G69" s="20">
        <f>'Memória de Calculo - Contrato'!Q69</f>
        <v>29</v>
      </c>
      <c r="H69" s="21">
        <f>'Memória de Calculo - Fornecedor'!J69</f>
        <v>29.05</v>
      </c>
      <c r="I69" s="21">
        <f>'Memória de Calculo - Sites'!O69</f>
        <v>109.9</v>
      </c>
      <c r="J69" s="15"/>
      <c r="K69" s="21">
        <f t="shared" si="6"/>
        <v>30.024999999999999</v>
      </c>
      <c r="L69" s="21">
        <f t="shared" si="7"/>
        <v>49.74</v>
      </c>
      <c r="M69" s="22">
        <f t="shared" si="8"/>
        <v>14922</v>
      </c>
      <c r="N69" s="7"/>
    </row>
    <row r="70" spans="1:14" ht="28.5" customHeight="1" x14ac:dyDescent="0.25">
      <c r="A70" s="17">
        <v>68</v>
      </c>
      <c r="B70" s="18">
        <v>609325</v>
      </c>
      <c r="C70" s="18" t="s">
        <v>52</v>
      </c>
      <c r="D70" s="18">
        <v>600</v>
      </c>
      <c r="E70" s="19" t="s">
        <v>85</v>
      </c>
      <c r="F70" s="20">
        <v>37</v>
      </c>
      <c r="G70" s="20">
        <f>'Memória de Calculo - Contrato'!Q70</f>
        <v>36</v>
      </c>
      <c r="H70" s="21">
        <f>'Memória de Calculo - Fornecedor'!J70</f>
        <v>37.666666666666664</v>
      </c>
      <c r="I70" s="21">
        <f>'Memória de Calculo - Sites'!O70</f>
        <v>102.9</v>
      </c>
      <c r="J70" s="15">
        <v>52.47</v>
      </c>
      <c r="K70" s="21">
        <f t="shared" si="6"/>
        <v>37.666666666666664</v>
      </c>
      <c r="L70" s="21">
        <f t="shared" si="7"/>
        <v>53.21</v>
      </c>
      <c r="M70" s="22">
        <f t="shared" si="8"/>
        <v>31926</v>
      </c>
      <c r="N70" s="7"/>
    </row>
    <row r="71" spans="1:14" ht="23.25" customHeight="1" x14ac:dyDescent="0.25">
      <c r="A71" s="17">
        <v>69</v>
      </c>
      <c r="B71" s="18">
        <v>248912</v>
      </c>
      <c r="C71" s="18" t="s">
        <v>18</v>
      </c>
      <c r="D71" s="18">
        <v>200</v>
      </c>
      <c r="E71" s="19" t="s">
        <v>86</v>
      </c>
      <c r="F71" s="20">
        <v>82.8</v>
      </c>
      <c r="G71" s="20">
        <f>'Memória de Calculo - Contrato'!Q71</f>
        <v>106</v>
      </c>
      <c r="H71" s="21">
        <f>'Memória de Calculo - Fornecedor'!J71</f>
        <v>105.5</v>
      </c>
      <c r="I71" s="21">
        <f>'Memória de Calculo - Sites'!O71</f>
        <v>42.8</v>
      </c>
      <c r="J71" s="15">
        <v>47.84</v>
      </c>
      <c r="K71" s="21">
        <f t="shared" si="6"/>
        <v>82.8</v>
      </c>
      <c r="L71" s="21">
        <f t="shared" si="7"/>
        <v>76.989999999999995</v>
      </c>
      <c r="M71" s="22">
        <f t="shared" si="8"/>
        <v>15398</v>
      </c>
      <c r="N71" s="7"/>
    </row>
    <row r="72" spans="1:14" ht="35.25" customHeight="1" x14ac:dyDescent="0.25">
      <c r="A72" s="17">
        <v>70</v>
      </c>
      <c r="B72" s="18">
        <v>603798</v>
      </c>
      <c r="C72" s="18" t="s">
        <v>18</v>
      </c>
      <c r="D72" s="18">
        <v>20</v>
      </c>
      <c r="E72" s="19" t="s">
        <v>87</v>
      </c>
      <c r="F72" s="20">
        <v>1435.5</v>
      </c>
      <c r="G72" s="20">
        <v>711.56</v>
      </c>
      <c r="H72" s="21"/>
      <c r="I72" s="21">
        <v>379.9</v>
      </c>
      <c r="J72" s="15"/>
      <c r="K72" s="21">
        <f t="shared" si="6"/>
        <v>711.56</v>
      </c>
      <c r="L72" s="21">
        <f t="shared" si="7"/>
        <v>842.32</v>
      </c>
      <c r="M72" s="22">
        <f t="shared" si="8"/>
        <v>16846.400000000001</v>
      </c>
      <c r="N72" s="7"/>
    </row>
    <row r="73" spans="1:14" ht="21.75" customHeight="1" x14ac:dyDescent="0.25">
      <c r="A73" s="17">
        <v>71</v>
      </c>
      <c r="B73" s="18">
        <v>245945</v>
      </c>
      <c r="C73" s="18" t="s">
        <v>18</v>
      </c>
      <c r="D73" s="18">
        <v>100</v>
      </c>
      <c r="E73" s="19" t="s">
        <v>88</v>
      </c>
      <c r="F73" s="20">
        <v>79.900000000000006</v>
      </c>
      <c r="G73" s="20">
        <f>'Memória de Calculo - Contrato'!Q73</f>
        <v>66.435000000000002</v>
      </c>
      <c r="H73" s="21">
        <f>'Memória de Calculo - Fornecedor'!J73</f>
        <v>67.5</v>
      </c>
      <c r="I73" s="21">
        <f>'Memória de Calculo - Sites'!O73</f>
        <v>49.1</v>
      </c>
      <c r="J73" s="15">
        <v>53.32</v>
      </c>
      <c r="K73" s="21">
        <f t="shared" si="6"/>
        <v>66.435000000000002</v>
      </c>
      <c r="L73" s="21">
        <f t="shared" si="7"/>
        <v>63.25</v>
      </c>
      <c r="M73" s="22">
        <f t="shared" si="8"/>
        <v>6325</v>
      </c>
      <c r="N73" s="7"/>
    </row>
    <row r="74" spans="1:14" ht="29.25" customHeight="1" x14ac:dyDescent="0.25">
      <c r="A74" s="17">
        <v>72</v>
      </c>
      <c r="B74" s="18">
        <v>235861</v>
      </c>
      <c r="C74" s="18" t="s">
        <v>18</v>
      </c>
      <c r="D74" s="18">
        <v>100</v>
      </c>
      <c r="E74" s="19" t="s">
        <v>89</v>
      </c>
      <c r="F74" s="20">
        <v>98.66</v>
      </c>
      <c r="G74" s="20">
        <f>'Memória de Calculo - Contrato'!Q74</f>
        <v>165</v>
      </c>
      <c r="H74" s="21">
        <f>'Memória de Calculo - Fornecedor'!J74</f>
        <v>122.25</v>
      </c>
      <c r="I74" s="21">
        <f>'Memória de Calculo - Sites'!O74</f>
        <v>116.6</v>
      </c>
      <c r="J74" s="15">
        <v>52.2</v>
      </c>
      <c r="K74" s="21">
        <f t="shared" si="6"/>
        <v>116.6</v>
      </c>
      <c r="L74" s="21">
        <f t="shared" si="7"/>
        <v>110.94</v>
      </c>
      <c r="M74" s="22">
        <f t="shared" si="8"/>
        <v>11094</v>
      </c>
      <c r="N74" s="7"/>
    </row>
    <row r="75" spans="1:14" ht="27" customHeight="1" x14ac:dyDescent="0.25">
      <c r="A75" s="17">
        <v>73</v>
      </c>
      <c r="B75" s="18">
        <v>277845</v>
      </c>
      <c r="C75" s="18" t="s">
        <v>21</v>
      </c>
      <c r="D75" s="18">
        <v>20</v>
      </c>
      <c r="E75" s="19" t="s">
        <v>90</v>
      </c>
      <c r="F75" s="77">
        <v>749.99</v>
      </c>
      <c r="G75" s="77">
        <f>'Memória de Calculo - Contrato'!Q75</f>
        <v>575</v>
      </c>
      <c r="H75" s="77">
        <f>'Memória de Calculo - Fornecedor'!J75</f>
        <v>200.95249999999999</v>
      </c>
      <c r="I75" s="21">
        <v>1790</v>
      </c>
      <c r="J75" s="15"/>
      <c r="K75" s="21">
        <f t="shared" si="6"/>
        <v>662.495</v>
      </c>
      <c r="L75" s="21">
        <f t="shared" si="7"/>
        <v>828.99</v>
      </c>
      <c r="M75" s="22">
        <f t="shared" si="8"/>
        <v>16579.8</v>
      </c>
      <c r="N75" s="7"/>
    </row>
    <row r="76" spans="1:14" ht="25.5" customHeight="1" x14ac:dyDescent="0.25">
      <c r="A76" s="17">
        <v>74</v>
      </c>
      <c r="B76" s="18">
        <v>437134</v>
      </c>
      <c r="C76" s="18" t="s">
        <v>18</v>
      </c>
      <c r="D76" s="18">
        <v>100</v>
      </c>
      <c r="E76" s="90" t="s">
        <v>91</v>
      </c>
      <c r="F76" s="20">
        <v>116.2</v>
      </c>
      <c r="G76" s="20">
        <f>'Memória de Calculo - Contrato'!Q76</f>
        <v>69</v>
      </c>
      <c r="H76" s="21">
        <f>'Memória de Calculo - Fornecedor'!J76</f>
        <v>85.666666666666671</v>
      </c>
      <c r="I76" s="21">
        <f>'Memória de Calculo - Sites'!O76</f>
        <v>102.86</v>
      </c>
      <c r="J76" s="15">
        <v>62.11</v>
      </c>
      <c r="K76" s="21">
        <f t="shared" si="6"/>
        <v>85.666666666666671</v>
      </c>
      <c r="L76" s="21">
        <f t="shared" si="7"/>
        <v>87.17</v>
      </c>
      <c r="M76" s="22">
        <f t="shared" si="8"/>
        <v>8717</v>
      </c>
      <c r="N76" s="7"/>
    </row>
    <row r="77" spans="1:14" ht="32.25" customHeight="1" x14ac:dyDescent="0.25">
      <c r="A77" s="17">
        <v>75</v>
      </c>
      <c r="B77" s="18">
        <v>437134</v>
      </c>
      <c r="C77" s="18" t="s">
        <v>18</v>
      </c>
      <c r="D77" s="18">
        <v>100</v>
      </c>
      <c r="E77" s="90" t="s">
        <v>92</v>
      </c>
      <c r="F77" s="20">
        <v>30.5</v>
      </c>
      <c r="G77" s="20">
        <f>'Memória de Calculo - Contrato'!Q77</f>
        <v>41</v>
      </c>
      <c r="H77" s="21">
        <f>'Memória de Calculo - Fornecedor'!J77</f>
        <v>55.333333333333336</v>
      </c>
      <c r="I77" s="21">
        <f>'Memória de Calculo - Sites'!O77</f>
        <v>82.04</v>
      </c>
      <c r="J77" s="15"/>
      <c r="K77" s="21">
        <f t="shared" si="6"/>
        <v>48.166666666666671</v>
      </c>
      <c r="L77" s="21">
        <f t="shared" si="7"/>
        <v>52.22</v>
      </c>
      <c r="M77" s="22">
        <f t="shared" si="8"/>
        <v>5222</v>
      </c>
      <c r="N77" s="7"/>
    </row>
    <row r="78" spans="1:14" ht="21.75" customHeight="1" x14ac:dyDescent="0.25">
      <c r="A78" s="17">
        <v>76</v>
      </c>
      <c r="B78" s="18">
        <v>319878</v>
      </c>
      <c r="C78" s="18" t="s">
        <v>52</v>
      </c>
      <c r="D78" s="18">
        <v>100</v>
      </c>
      <c r="E78" s="90" t="s">
        <v>93</v>
      </c>
      <c r="F78" s="20">
        <v>115.5</v>
      </c>
      <c r="G78" s="20">
        <v>89.5</v>
      </c>
      <c r="H78" s="21"/>
      <c r="I78" s="21">
        <f>'Memória de Calculo - Sites'!O78</f>
        <v>66.900000000000006</v>
      </c>
      <c r="J78" s="15"/>
      <c r="K78" s="21">
        <f t="shared" si="6"/>
        <v>89.5</v>
      </c>
      <c r="L78" s="21">
        <f t="shared" si="7"/>
        <v>90.63</v>
      </c>
      <c r="M78" s="22">
        <f t="shared" si="8"/>
        <v>9063</v>
      </c>
      <c r="N78" s="7"/>
    </row>
    <row r="79" spans="1:14" ht="25.5" customHeight="1" x14ac:dyDescent="0.25">
      <c r="A79" s="17">
        <v>77</v>
      </c>
      <c r="B79" s="18">
        <v>269019</v>
      </c>
      <c r="C79" s="18" t="s">
        <v>52</v>
      </c>
      <c r="D79" s="18">
        <v>100</v>
      </c>
      <c r="E79" s="90" t="s">
        <v>94</v>
      </c>
      <c r="F79" s="20">
        <v>70.349999999999994</v>
      </c>
      <c r="G79" s="20">
        <v>60</v>
      </c>
      <c r="H79" s="21"/>
      <c r="I79" s="21">
        <f>'Memória de Calculo - Sites'!O79</f>
        <v>65.900000000000006</v>
      </c>
      <c r="J79" s="25"/>
      <c r="K79" s="21">
        <f t="shared" si="6"/>
        <v>65.900000000000006</v>
      </c>
      <c r="L79" s="21">
        <f t="shared" si="7"/>
        <v>65.42</v>
      </c>
      <c r="M79" s="22">
        <f t="shared" si="8"/>
        <v>6542</v>
      </c>
      <c r="N79" s="7"/>
    </row>
    <row r="80" spans="1:14" ht="27" customHeight="1" x14ac:dyDescent="0.25">
      <c r="A80" s="17">
        <v>78</v>
      </c>
      <c r="B80" s="18">
        <v>372603</v>
      </c>
      <c r="C80" s="18" t="s">
        <v>95</v>
      </c>
      <c r="D80" s="18">
        <v>500</v>
      </c>
      <c r="E80" s="19" t="s">
        <v>96</v>
      </c>
      <c r="F80" s="20">
        <v>51.2</v>
      </c>
      <c r="G80" s="20">
        <f>'Memória de Calculo - Contrato'!Q80</f>
        <v>63</v>
      </c>
      <c r="H80" s="21">
        <f>'Memória de Calculo - Fornecedor'!J80</f>
        <v>63.625</v>
      </c>
      <c r="I80" s="21">
        <f>'Memória de Calculo - Sites'!O80</f>
        <v>49.9</v>
      </c>
      <c r="J80" s="15">
        <v>43.56</v>
      </c>
      <c r="K80" s="21">
        <f t="shared" si="6"/>
        <v>51.2</v>
      </c>
      <c r="L80" s="21">
        <f t="shared" si="7"/>
        <v>54.26</v>
      </c>
      <c r="M80" s="22">
        <f t="shared" si="8"/>
        <v>27130</v>
      </c>
      <c r="N80" s="7"/>
    </row>
    <row r="81" spans="1:60" ht="29.25" customHeight="1" x14ac:dyDescent="0.25">
      <c r="A81" s="17">
        <v>79</v>
      </c>
      <c r="B81" s="18">
        <v>372603</v>
      </c>
      <c r="C81" s="18" t="s">
        <v>95</v>
      </c>
      <c r="D81" s="18">
        <v>500</v>
      </c>
      <c r="E81" s="19" t="s">
        <v>97</v>
      </c>
      <c r="F81" s="20">
        <v>56.6</v>
      </c>
      <c r="G81" s="20">
        <f>'Memória de Calculo - Contrato'!Q81</f>
        <v>98</v>
      </c>
      <c r="H81" s="21">
        <f>'Memória de Calculo - Fornecedor'!J81</f>
        <v>102.72499999999999</v>
      </c>
      <c r="I81" s="21">
        <f>'Memória de Calculo - Sites'!O81</f>
        <v>74.900000000000006</v>
      </c>
      <c r="J81" s="15"/>
      <c r="K81" s="21">
        <f t="shared" si="6"/>
        <v>86.45</v>
      </c>
      <c r="L81" s="21">
        <f t="shared" si="7"/>
        <v>83.06</v>
      </c>
      <c r="M81" s="22">
        <f t="shared" si="8"/>
        <v>41530</v>
      </c>
      <c r="N81" s="7"/>
    </row>
    <row r="82" spans="1:60" ht="29.25" customHeight="1" x14ac:dyDescent="0.25">
      <c r="A82" s="17">
        <v>80</v>
      </c>
      <c r="B82" s="18">
        <v>255768</v>
      </c>
      <c r="C82" s="18" t="s">
        <v>95</v>
      </c>
      <c r="D82" s="18">
        <v>500</v>
      </c>
      <c r="E82" s="90" t="s">
        <v>98</v>
      </c>
      <c r="F82" s="20">
        <v>37</v>
      </c>
      <c r="G82" s="20">
        <f>'Memória de Calculo - Contrato'!Q82</f>
        <v>14.5</v>
      </c>
      <c r="H82" s="21">
        <f>'Memória de Calculo - Fornecedor'!J82</f>
        <v>13.975</v>
      </c>
      <c r="I82" s="21">
        <f>'Memória de Calculo - Sites'!O82</f>
        <v>11.9</v>
      </c>
      <c r="J82" s="15">
        <v>9.0399999999999991</v>
      </c>
      <c r="K82" s="21">
        <f t="shared" si="6"/>
        <v>13.975</v>
      </c>
      <c r="L82" s="21">
        <f t="shared" si="7"/>
        <v>17.28</v>
      </c>
      <c r="M82" s="22">
        <f t="shared" si="8"/>
        <v>8640</v>
      </c>
      <c r="N82" s="7"/>
    </row>
    <row r="83" spans="1:60" ht="33.75" customHeight="1" x14ac:dyDescent="0.25">
      <c r="A83" s="17">
        <v>81</v>
      </c>
      <c r="B83" s="18">
        <v>372602</v>
      </c>
      <c r="C83" s="18" t="s">
        <v>95</v>
      </c>
      <c r="D83" s="18">
        <v>500</v>
      </c>
      <c r="E83" s="19" t="s">
        <v>99</v>
      </c>
      <c r="F83" s="20">
        <v>39.46</v>
      </c>
      <c r="G83" s="20">
        <f>'Memória de Calculo - Contrato'!Q83</f>
        <v>38.5</v>
      </c>
      <c r="H83" s="21">
        <f>'Memória de Calculo - Fornecedor'!J83</f>
        <v>42.375</v>
      </c>
      <c r="I83" s="21">
        <f>'Memória de Calculo - Sites'!O83</f>
        <v>38.9</v>
      </c>
      <c r="J83" s="15">
        <v>28.58</v>
      </c>
      <c r="K83" s="21">
        <f t="shared" si="6"/>
        <v>38.9</v>
      </c>
      <c r="L83" s="21">
        <f t="shared" si="7"/>
        <v>37.56</v>
      </c>
      <c r="M83" s="22">
        <f t="shared" si="8"/>
        <v>18780</v>
      </c>
      <c r="N83" s="7"/>
    </row>
    <row r="84" spans="1:60" ht="27" customHeight="1" x14ac:dyDescent="0.25">
      <c r="A84" s="17">
        <v>82</v>
      </c>
      <c r="B84" s="18">
        <v>372591</v>
      </c>
      <c r="C84" s="18" t="s">
        <v>52</v>
      </c>
      <c r="D84" s="18">
        <v>100</v>
      </c>
      <c r="E84" s="19" t="s">
        <v>100</v>
      </c>
      <c r="F84" s="20">
        <v>94.9</v>
      </c>
      <c r="G84" s="20">
        <v>9.35</v>
      </c>
      <c r="H84" s="21">
        <f>'Memória de Calculo - Fornecedor'!J84</f>
        <v>55</v>
      </c>
      <c r="I84" s="21">
        <f>'Memória de Calculo - Sites'!O84</f>
        <v>59.48</v>
      </c>
      <c r="J84" s="15"/>
      <c r="K84" s="21">
        <f t="shared" si="6"/>
        <v>57.239999999999995</v>
      </c>
      <c r="L84" s="21">
        <f t="shared" si="7"/>
        <v>54.68</v>
      </c>
      <c r="M84" s="22">
        <f t="shared" si="8"/>
        <v>5468</v>
      </c>
      <c r="N84" s="7"/>
    </row>
    <row r="85" spans="1:60" ht="33.75" customHeight="1" x14ac:dyDescent="0.25">
      <c r="A85" s="26">
        <v>83</v>
      </c>
      <c r="B85" s="18">
        <v>372591</v>
      </c>
      <c r="C85" s="18" t="s">
        <v>52</v>
      </c>
      <c r="D85" s="18">
        <v>100</v>
      </c>
      <c r="E85" s="90" t="s">
        <v>101</v>
      </c>
      <c r="F85" s="21">
        <v>13</v>
      </c>
      <c r="G85" s="20">
        <v>29.9</v>
      </c>
      <c r="H85" s="21">
        <f>'Memória de Calculo - Fornecedor'!J85</f>
        <v>35</v>
      </c>
      <c r="I85" s="21">
        <f>'Memória de Calculo - Sites'!O85</f>
        <v>26.28</v>
      </c>
      <c r="J85" s="27">
        <v>12.06</v>
      </c>
      <c r="K85" s="21">
        <f t="shared" si="6"/>
        <v>26.28</v>
      </c>
      <c r="L85" s="21">
        <f t="shared" si="7"/>
        <v>23.25</v>
      </c>
      <c r="M85" s="22">
        <f t="shared" si="8"/>
        <v>2325</v>
      </c>
      <c r="N85" s="7"/>
    </row>
    <row r="86" spans="1:60" ht="24.75" customHeight="1" x14ac:dyDescent="0.25">
      <c r="A86" s="26">
        <v>84</v>
      </c>
      <c r="B86" s="18">
        <v>372591</v>
      </c>
      <c r="C86" s="18" t="s">
        <v>52</v>
      </c>
      <c r="D86" s="18">
        <v>100</v>
      </c>
      <c r="E86" s="90" t="s">
        <v>102</v>
      </c>
      <c r="F86" s="21">
        <v>41.5</v>
      </c>
      <c r="G86" s="20">
        <v>37.9</v>
      </c>
      <c r="H86" s="21">
        <f>'Memória de Calculo - Fornecedor'!J86</f>
        <v>45</v>
      </c>
      <c r="I86" s="21">
        <f>'Memória de Calculo - Sites'!O86</f>
        <v>35.75</v>
      </c>
      <c r="J86" s="27"/>
      <c r="K86" s="21">
        <f t="shared" si="6"/>
        <v>39.700000000000003</v>
      </c>
      <c r="L86" s="21">
        <f t="shared" si="7"/>
        <v>40.04</v>
      </c>
      <c r="M86" s="22">
        <f t="shared" si="8"/>
        <v>4004</v>
      </c>
      <c r="N86" s="7"/>
    </row>
    <row r="87" spans="1:60" s="29" customFormat="1" ht="44.25" customHeight="1" x14ac:dyDescent="0.2">
      <c r="A87" s="126" t="s">
        <v>103</v>
      </c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28">
        <f>SUM(M3:M86)</f>
        <v>1052524.1400000001</v>
      </c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</row>
    <row r="88" spans="1:60" s="7" customFormat="1" x14ac:dyDescent="0.2">
      <c r="A88" s="30"/>
      <c r="B88" s="31"/>
      <c r="C88" s="31"/>
      <c r="D88" s="32"/>
      <c r="E88" s="33"/>
      <c r="F88" s="34"/>
      <c r="G88" s="34"/>
      <c r="H88" s="34"/>
      <c r="I88" s="34"/>
      <c r="J88" s="34"/>
      <c r="K88" s="34"/>
      <c r="L88" s="34"/>
      <c r="M88" s="34"/>
    </row>
    <row r="89" spans="1:60" s="7" customFormat="1" ht="29.25" customHeight="1" thickBot="1" x14ac:dyDescent="0.25">
      <c r="A89" s="30"/>
      <c r="B89" s="127" t="s">
        <v>104</v>
      </c>
      <c r="C89" s="127"/>
      <c r="D89" s="127"/>
      <c r="E89" s="127"/>
      <c r="F89" s="127"/>
      <c r="G89" s="34"/>
      <c r="H89" s="34"/>
      <c r="I89" s="34"/>
      <c r="J89" s="34"/>
      <c r="K89" s="34"/>
      <c r="L89" s="34"/>
      <c r="M89" s="34"/>
    </row>
    <row r="90" spans="1:60" s="7" customFormat="1" x14ac:dyDescent="0.2">
      <c r="A90" s="30"/>
      <c r="B90" s="109" t="s">
        <v>6</v>
      </c>
      <c r="C90" s="110"/>
      <c r="D90" s="128" t="s">
        <v>105</v>
      </c>
      <c r="E90" s="128"/>
      <c r="F90" s="128"/>
      <c r="G90" s="34"/>
      <c r="H90" s="34"/>
      <c r="I90" s="34"/>
      <c r="J90" s="34"/>
      <c r="K90" s="34"/>
      <c r="L90" s="34"/>
      <c r="M90" s="34"/>
    </row>
    <row r="91" spans="1:60" s="7" customFormat="1" x14ac:dyDescent="0.2">
      <c r="A91" s="30"/>
      <c r="B91" s="35" t="s">
        <v>7</v>
      </c>
      <c r="C91" s="36"/>
      <c r="D91" s="129" t="s">
        <v>106</v>
      </c>
      <c r="E91" s="129"/>
      <c r="F91" s="129"/>
      <c r="G91" s="34"/>
      <c r="H91" s="34"/>
      <c r="I91" s="34"/>
      <c r="J91" s="34"/>
      <c r="K91" s="34"/>
      <c r="L91" s="34"/>
      <c r="M91" s="34"/>
    </row>
    <row r="92" spans="1:60" s="7" customFormat="1" x14ac:dyDescent="0.2">
      <c r="A92" s="30"/>
      <c r="B92" s="35" t="s">
        <v>8</v>
      </c>
      <c r="C92" s="36"/>
      <c r="D92" s="129" t="s">
        <v>107</v>
      </c>
      <c r="E92" s="129"/>
      <c r="F92" s="129"/>
      <c r="G92" s="34"/>
      <c r="H92" s="34"/>
      <c r="I92" s="34"/>
      <c r="J92" s="34"/>
      <c r="K92" s="34"/>
      <c r="L92" s="34"/>
      <c r="M92" s="34"/>
    </row>
    <row r="93" spans="1:60" s="7" customFormat="1" x14ac:dyDescent="0.2">
      <c r="A93" s="30"/>
      <c r="B93" s="35" t="s">
        <v>9</v>
      </c>
      <c r="C93" s="36"/>
      <c r="D93" s="129" t="s">
        <v>108</v>
      </c>
      <c r="E93" s="129"/>
      <c r="F93" s="129"/>
      <c r="G93" s="34"/>
      <c r="H93" s="34"/>
      <c r="I93" s="34"/>
      <c r="J93" s="34"/>
      <c r="K93" s="34"/>
      <c r="L93" s="34"/>
      <c r="M93" s="34"/>
    </row>
    <row r="94" spans="1:60" s="7" customFormat="1" x14ac:dyDescent="0.2">
      <c r="A94" s="30"/>
      <c r="B94" s="108" t="s">
        <v>10</v>
      </c>
      <c r="C94" s="2"/>
      <c r="D94" s="129" t="s">
        <v>109</v>
      </c>
      <c r="E94" s="129"/>
      <c r="F94" s="129"/>
      <c r="G94" s="34"/>
      <c r="H94" s="34"/>
      <c r="I94" s="34"/>
      <c r="J94" s="34"/>
      <c r="K94" s="34"/>
      <c r="L94" s="34"/>
      <c r="M94" s="34"/>
    </row>
    <row r="95" spans="1:60" s="7" customFormat="1" ht="15" thickBot="1" x14ac:dyDescent="0.25">
      <c r="A95" s="30"/>
      <c r="B95" s="37" t="s">
        <v>110</v>
      </c>
      <c r="C95" s="38"/>
      <c r="D95" s="130" t="s">
        <v>111</v>
      </c>
      <c r="E95" s="130"/>
      <c r="F95" s="130"/>
      <c r="G95" s="34"/>
      <c r="H95" s="34"/>
      <c r="I95" s="34"/>
      <c r="J95" s="34"/>
      <c r="K95" s="34"/>
      <c r="L95" s="34"/>
      <c r="M95" s="34"/>
    </row>
    <row r="96" spans="1:60" s="7" customFormat="1" ht="28.5" customHeight="1" thickBot="1" x14ac:dyDescent="0.25">
      <c r="A96" s="30"/>
      <c r="B96" s="31"/>
      <c r="C96" s="31"/>
      <c r="D96" s="32"/>
      <c r="E96" s="33"/>
      <c r="F96" s="34"/>
      <c r="G96" s="34"/>
      <c r="H96" s="34"/>
      <c r="I96" s="34"/>
      <c r="J96" s="34"/>
      <c r="K96" s="34"/>
      <c r="L96" s="34"/>
      <c r="M96" s="34"/>
    </row>
    <row r="97" spans="1:13" s="7" customFormat="1" x14ac:dyDescent="0.2">
      <c r="A97" s="30"/>
      <c r="B97" s="127" t="s">
        <v>112</v>
      </c>
      <c r="C97" s="127"/>
      <c r="D97" s="127"/>
      <c r="E97" s="127"/>
      <c r="F97" s="127"/>
      <c r="G97" s="34"/>
      <c r="H97" s="34"/>
      <c r="I97" s="34"/>
      <c r="J97" s="34"/>
      <c r="K97" s="34"/>
      <c r="L97" s="34"/>
      <c r="M97" s="34"/>
    </row>
    <row r="98" spans="1:13" s="7" customFormat="1" ht="36" customHeight="1" x14ac:dyDescent="0.2">
      <c r="A98" s="30"/>
      <c r="B98" s="31"/>
      <c r="C98" s="31"/>
      <c r="D98" s="32"/>
      <c r="E98" s="33"/>
      <c r="F98" s="34"/>
      <c r="G98" s="39"/>
      <c r="H98" s="39"/>
      <c r="I98" s="39"/>
      <c r="J98" s="39"/>
      <c r="K98" s="39"/>
      <c r="L98" s="39"/>
      <c r="M98" s="40"/>
    </row>
    <row r="99" spans="1:13" s="7" customFormat="1" ht="28.5" customHeight="1" x14ac:dyDescent="0.2">
      <c r="A99" s="30"/>
      <c r="B99" s="131" t="s">
        <v>113</v>
      </c>
      <c r="C99" s="131"/>
      <c r="D99" s="131"/>
      <c r="E99" s="131"/>
      <c r="F99" s="131"/>
      <c r="G99" s="131"/>
      <c r="H99" s="131"/>
      <c r="I99" s="131"/>
      <c r="J99" s="131"/>
      <c r="K99" s="131"/>
      <c r="L99" s="131"/>
      <c r="M99" s="131"/>
    </row>
    <row r="100" spans="1:13" s="7" customFormat="1" ht="38.25" customHeight="1" x14ac:dyDescent="0.2">
      <c r="A100" s="30"/>
      <c r="B100" s="31"/>
      <c r="C100" s="31"/>
      <c r="D100" s="32"/>
      <c r="E100" s="33"/>
      <c r="F100" s="34"/>
      <c r="G100" s="39"/>
      <c r="H100" s="39"/>
      <c r="I100" s="39"/>
      <c r="J100" s="39"/>
      <c r="K100" s="39"/>
      <c r="L100" s="39"/>
      <c r="M100" s="40"/>
    </row>
    <row r="101" spans="1:13" s="7" customFormat="1" x14ac:dyDescent="0.2">
      <c r="A101" s="30"/>
      <c r="B101" s="41" t="s">
        <v>114</v>
      </c>
      <c r="C101" s="39"/>
      <c r="D101" s="39"/>
      <c r="E101" s="39"/>
      <c r="F101" s="39"/>
      <c r="G101" s="34"/>
      <c r="H101" s="34"/>
      <c r="I101" s="34"/>
      <c r="J101" s="34"/>
      <c r="K101" s="34"/>
      <c r="L101" s="34"/>
      <c r="M101" s="34"/>
    </row>
    <row r="102" spans="1:13" s="7" customFormat="1" ht="42" customHeight="1" x14ac:dyDescent="0.2">
      <c r="A102" s="30"/>
      <c r="B102" s="31"/>
      <c r="C102" s="31"/>
      <c r="D102" s="32"/>
      <c r="E102" s="33"/>
      <c r="F102" s="34"/>
      <c r="G102" s="39"/>
      <c r="H102" s="39"/>
      <c r="I102" s="39"/>
      <c r="J102" s="39"/>
      <c r="K102" s="39"/>
      <c r="L102" s="39"/>
      <c r="M102" s="40"/>
    </row>
    <row r="103" spans="1:13" s="7" customFormat="1" x14ac:dyDescent="0.2">
      <c r="A103" s="30"/>
      <c r="B103" s="41" t="s">
        <v>115</v>
      </c>
      <c r="C103" s="39"/>
      <c r="D103" s="39"/>
      <c r="E103" s="39"/>
      <c r="F103" s="39"/>
      <c r="G103" s="34"/>
      <c r="H103" s="34"/>
      <c r="I103" s="34"/>
      <c r="J103" s="34"/>
      <c r="K103" s="34"/>
      <c r="L103" s="34"/>
      <c r="M103" s="34"/>
    </row>
    <row r="104" spans="1:13" s="7" customFormat="1" ht="24.75" customHeight="1" x14ac:dyDescent="0.2">
      <c r="A104" s="30"/>
      <c r="B104" s="31"/>
      <c r="C104" s="31"/>
      <c r="D104" s="32"/>
      <c r="E104" s="33"/>
      <c r="F104" s="34"/>
      <c r="G104" s="42"/>
      <c r="H104" s="42"/>
      <c r="I104" s="42"/>
      <c r="J104" s="43"/>
      <c r="K104" s="34"/>
      <c r="L104" s="34"/>
      <c r="M104" s="34"/>
    </row>
    <row r="105" spans="1:13" s="47" customFormat="1" ht="22.5" customHeight="1" thickBot="1" x14ac:dyDescent="0.3">
      <c r="A105" s="44" t="s">
        <v>116</v>
      </c>
      <c r="B105" s="45"/>
      <c r="C105" s="46"/>
      <c r="D105" s="46"/>
      <c r="E105" s="46"/>
      <c r="F105" s="46"/>
      <c r="G105" s="46"/>
      <c r="H105" s="132"/>
      <c r="I105" s="132"/>
      <c r="J105" s="132"/>
      <c r="K105" s="44"/>
      <c r="L105" s="44"/>
      <c r="M105" s="44"/>
    </row>
    <row r="106" spans="1:13" s="7" customFormat="1" ht="40.5" customHeight="1" thickBot="1" x14ac:dyDescent="0.25">
      <c r="A106" s="30"/>
      <c r="B106" s="41" t="s">
        <v>117</v>
      </c>
      <c r="C106" s="39"/>
      <c r="D106" s="39"/>
      <c r="E106" s="39"/>
      <c r="F106" s="39"/>
      <c r="G106" s="148"/>
      <c r="H106" s="149" t="s">
        <v>118</v>
      </c>
      <c r="I106" s="149" t="s">
        <v>119</v>
      </c>
      <c r="J106" s="150" t="s">
        <v>120</v>
      </c>
      <c r="K106" s="34"/>
      <c r="L106" s="34"/>
      <c r="M106" s="34"/>
    </row>
    <row r="107" spans="1:13" s="7" customFormat="1" x14ac:dyDescent="0.2">
      <c r="A107" s="30"/>
      <c r="B107" s="133" t="s">
        <v>121</v>
      </c>
      <c r="C107" s="133"/>
      <c r="D107" s="133"/>
      <c r="E107" s="133"/>
      <c r="F107" s="145" t="s">
        <v>122</v>
      </c>
      <c r="G107" s="146"/>
      <c r="H107" s="8"/>
      <c r="I107" s="8"/>
      <c r="J107" s="147"/>
      <c r="K107" s="34"/>
      <c r="L107" s="34"/>
      <c r="M107" s="34"/>
    </row>
    <row r="108" spans="1:13" s="7" customFormat="1" ht="15" x14ac:dyDescent="0.25">
      <c r="A108" s="30"/>
      <c r="B108" s="134" t="s">
        <v>123</v>
      </c>
      <c r="C108" s="137"/>
      <c r="D108" s="137"/>
      <c r="E108" s="137"/>
      <c r="F108" s="135" t="s">
        <v>124</v>
      </c>
      <c r="G108" s="135"/>
      <c r="H108" s="49" t="s">
        <v>125</v>
      </c>
      <c r="I108" s="49" t="s">
        <v>126</v>
      </c>
      <c r="J108" s="48" t="s">
        <v>127</v>
      </c>
      <c r="K108" s="34"/>
      <c r="L108" s="34"/>
      <c r="M108" s="34"/>
    </row>
    <row r="109" spans="1:13" s="7" customFormat="1" ht="15" x14ac:dyDescent="0.25">
      <c r="A109" s="30"/>
      <c r="B109" s="134" t="s">
        <v>128</v>
      </c>
      <c r="C109" s="137"/>
      <c r="D109" s="137"/>
      <c r="E109" s="137"/>
      <c r="F109" s="135"/>
      <c r="G109" s="135"/>
      <c r="H109" s="49" t="s">
        <v>129</v>
      </c>
      <c r="I109" s="49" t="s">
        <v>130</v>
      </c>
      <c r="J109" s="48" t="s">
        <v>131</v>
      </c>
      <c r="K109" s="34"/>
      <c r="L109" s="34"/>
      <c r="M109" s="34"/>
    </row>
    <row r="110" spans="1:13" s="7" customFormat="1" ht="15" x14ac:dyDescent="0.25">
      <c r="A110" s="30"/>
      <c r="B110" s="134" t="s">
        <v>132</v>
      </c>
      <c r="C110" s="137"/>
      <c r="D110" s="137"/>
      <c r="E110" s="137"/>
      <c r="F110" s="135" t="s">
        <v>133</v>
      </c>
      <c r="G110" s="135"/>
      <c r="H110" s="49" t="s">
        <v>134</v>
      </c>
      <c r="I110" s="49" t="s">
        <v>135</v>
      </c>
      <c r="J110" s="48" t="s">
        <v>131</v>
      </c>
      <c r="K110" s="34"/>
      <c r="L110" s="34"/>
      <c r="M110" s="34"/>
    </row>
    <row r="111" spans="1:13" s="7" customFormat="1" ht="14.25" customHeight="1" x14ac:dyDescent="0.25">
      <c r="A111" s="30"/>
      <c r="B111" s="134" t="s">
        <v>136</v>
      </c>
      <c r="C111" s="137"/>
      <c r="D111" s="137"/>
      <c r="E111" s="137"/>
      <c r="F111" s="136" t="s">
        <v>137</v>
      </c>
      <c r="G111" s="136"/>
      <c r="H111" s="49" t="s">
        <v>138</v>
      </c>
      <c r="I111" s="49" t="s">
        <v>139</v>
      </c>
      <c r="J111" s="48" t="s">
        <v>131</v>
      </c>
      <c r="K111" s="34"/>
      <c r="L111" s="34"/>
      <c r="M111" s="34"/>
    </row>
    <row r="112" spans="1:13" s="7" customFormat="1" ht="15" x14ac:dyDescent="0.25">
      <c r="A112" s="30"/>
      <c r="B112" s="134" t="s">
        <v>140</v>
      </c>
      <c r="C112" s="137"/>
      <c r="D112" s="137"/>
      <c r="E112" s="137"/>
      <c r="F112" s="135" t="s">
        <v>141</v>
      </c>
      <c r="G112" s="135"/>
      <c r="H112" s="49" t="s">
        <v>142</v>
      </c>
      <c r="I112" s="49" t="s">
        <v>143</v>
      </c>
      <c r="J112" s="48" t="s">
        <v>131</v>
      </c>
      <c r="K112" s="34"/>
      <c r="L112" s="34"/>
      <c r="M112" s="34"/>
    </row>
    <row r="113" spans="1:13" s="7" customFormat="1" ht="15" x14ac:dyDescent="0.25">
      <c r="A113" s="30"/>
      <c r="B113" s="134" t="s">
        <v>144</v>
      </c>
      <c r="C113" s="137"/>
      <c r="D113" s="137"/>
      <c r="E113" s="137"/>
      <c r="F113" s="135" t="s">
        <v>145</v>
      </c>
      <c r="G113" s="135"/>
      <c r="H113" s="49" t="s">
        <v>146</v>
      </c>
      <c r="I113" s="49" t="s">
        <v>147</v>
      </c>
      <c r="J113" s="48" t="s">
        <v>131</v>
      </c>
      <c r="K113" s="34"/>
      <c r="L113" s="34"/>
      <c r="M113" s="34"/>
    </row>
    <row r="114" spans="1:13" s="7" customFormat="1" ht="15" x14ac:dyDescent="0.25">
      <c r="A114" s="30"/>
      <c r="B114" s="134" t="s">
        <v>148</v>
      </c>
      <c r="C114" s="137"/>
      <c r="D114" s="137"/>
      <c r="E114" s="137"/>
      <c r="F114" s="135" t="s">
        <v>149</v>
      </c>
      <c r="G114" s="135"/>
      <c r="H114" s="49" t="s">
        <v>150</v>
      </c>
      <c r="I114" s="49" t="s">
        <v>151</v>
      </c>
      <c r="J114" s="48" t="s">
        <v>131</v>
      </c>
      <c r="K114" s="34"/>
      <c r="L114" s="34"/>
      <c r="M114" s="34"/>
    </row>
    <row r="115" spans="1:13" s="7" customFormat="1" ht="15" x14ac:dyDescent="0.25">
      <c r="A115" s="30"/>
      <c r="B115" s="134" t="s">
        <v>152</v>
      </c>
      <c r="C115" s="137"/>
      <c r="D115" s="137"/>
      <c r="E115" s="137"/>
      <c r="F115" s="135" t="s">
        <v>153</v>
      </c>
      <c r="G115" s="135"/>
      <c r="H115" s="49" t="s">
        <v>154</v>
      </c>
      <c r="I115" s="49" t="s">
        <v>155</v>
      </c>
      <c r="J115" s="48" t="s">
        <v>131</v>
      </c>
      <c r="K115" s="34"/>
      <c r="L115" s="34"/>
      <c r="M115" s="34"/>
    </row>
    <row r="116" spans="1:13" s="7" customFormat="1" ht="15" x14ac:dyDescent="0.25">
      <c r="A116" s="30"/>
      <c r="B116" s="134" t="s">
        <v>156</v>
      </c>
      <c r="C116" s="137"/>
      <c r="D116" s="137"/>
      <c r="E116" s="137"/>
      <c r="F116" s="135" t="s">
        <v>157</v>
      </c>
      <c r="G116" s="135"/>
      <c r="H116" s="49" t="s">
        <v>158</v>
      </c>
      <c r="I116" s="49" t="s">
        <v>159</v>
      </c>
      <c r="J116" s="48" t="s">
        <v>131</v>
      </c>
      <c r="K116" s="34"/>
      <c r="L116" s="34"/>
      <c r="M116" s="34"/>
    </row>
    <row r="117" spans="1:13" s="7" customFormat="1" ht="15" x14ac:dyDescent="0.25">
      <c r="A117" s="30"/>
      <c r="B117" s="134" t="s">
        <v>160</v>
      </c>
      <c r="C117" s="137"/>
      <c r="D117" s="137"/>
      <c r="E117" s="137"/>
      <c r="F117" s="135" t="s">
        <v>161</v>
      </c>
      <c r="G117" s="135"/>
      <c r="H117" s="49" t="s">
        <v>162</v>
      </c>
      <c r="I117" s="49" t="s">
        <v>163</v>
      </c>
      <c r="J117" s="48" t="s">
        <v>131</v>
      </c>
      <c r="K117" s="34"/>
      <c r="L117" s="34"/>
      <c r="M117" s="34"/>
    </row>
    <row r="118" spans="1:13" s="7" customFormat="1" ht="15" x14ac:dyDescent="0.25">
      <c r="A118" s="30"/>
      <c r="B118" s="134" t="s">
        <v>164</v>
      </c>
      <c r="C118" s="137"/>
      <c r="D118" s="137"/>
      <c r="E118" s="137"/>
      <c r="F118" s="135" t="s">
        <v>165</v>
      </c>
      <c r="G118" s="135"/>
      <c r="H118" s="49" t="s">
        <v>166</v>
      </c>
      <c r="I118" s="49" t="s">
        <v>167</v>
      </c>
      <c r="J118" s="48" t="s">
        <v>131</v>
      </c>
      <c r="K118" s="34"/>
      <c r="L118" s="34"/>
      <c r="M118" s="34"/>
    </row>
    <row r="119" spans="1:13" s="7" customFormat="1" ht="15" thickBot="1" x14ac:dyDescent="0.25">
      <c r="A119" s="30"/>
      <c r="B119" s="140"/>
      <c r="C119" s="141"/>
      <c r="D119" s="141"/>
      <c r="E119" s="141"/>
      <c r="F119" s="142"/>
      <c r="G119" s="142"/>
      <c r="H119" s="143"/>
      <c r="I119" s="143"/>
      <c r="J119" s="144"/>
      <c r="K119" s="34"/>
      <c r="L119" s="34"/>
      <c r="M119" s="34"/>
    </row>
    <row r="120" spans="1:13" s="7" customFormat="1" x14ac:dyDescent="0.2">
      <c r="A120" s="30"/>
      <c r="B120" s="31"/>
      <c r="C120" s="31"/>
      <c r="D120" s="32"/>
      <c r="E120" s="33"/>
      <c r="F120" s="34"/>
      <c r="G120" s="34"/>
      <c r="H120" s="34"/>
      <c r="I120" s="34"/>
      <c r="J120" s="34"/>
      <c r="K120" s="34"/>
      <c r="L120" s="34"/>
      <c r="M120" s="34"/>
    </row>
    <row r="121" spans="1:13" s="7" customFormat="1" x14ac:dyDescent="0.2">
      <c r="A121" s="30"/>
      <c r="B121" s="31"/>
      <c r="C121" s="31"/>
      <c r="D121" s="32"/>
      <c r="E121" s="33"/>
      <c r="F121" s="34"/>
      <c r="G121" s="34"/>
      <c r="H121" s="34"/>
      <c r="I121" s="34"/>
      <c r="J121" s="34"/>
      <c r="K121" s="34"/>
      <c r="L121" s="34"/>
      <c r="M121" s="34"/>
    </row>
  </sheetData>
  <mergeCells count="37">
    <mergeCell ref="B118:E118"/>
    <mergeCell ref="F118:G118"/>
    <mergeCell ref="B119:E119"/>
    <mergeCell ref="F119:G119"/>
    <mergeCell ref="B115:E115"/>
    <mergeCell ref="F115:G115"/>
    <mergeCell ref="B116:E116"/>
    <mergeCell ref="F116:G116"/>
    <mergeCell ref="B117:E117"/>
    <mergeCell ref="F117:G117"/>
    <mergeCell ref="B112:E112"/>
    <mergeCell ref="F112:G112"/>
    <mergeCell ref="B113:E113"/>
    <mergeCell ref="F113:G113"/>
    <mergeCell ref="B114:E114"/>
    <mergeCell ref="F114:G114"/>
    <mergeCell ref="B109:E109"/>
    <mergeCell ref="F109:G109"/>
    <mergeCell ref="B110:E110"/>
    <mergeCell ref="F110:G110"/>
    <mergeCell ref="B111:E111"/>
    <mergeCell ref="F111:G111"/>
    <mergeCell ref="B99:M99"/>
    <mergeCell ref="H105:J105"/>
    <mergeCell ref="B107:E107"/>
    <mergeCell ref="B108:E108"/>
    <mergeCell ref="F108:G108"/>
    <mergeCell ref="D92:F92"/>
    <mergeCell ref="D93:F93"/>
    <mergeCell ref="D94:F94"/>
    <mergeCell ref="D95:F95"/>
    <mergeCell ref="B97:F97"/>
    <mergeCell ref="A1:M1"/>
    <mergeCell ref="A87:L87"/>
    <mergeCell ref="B89:F89"/>
    <mergeCell ref="D90:F90"/>
    <mergeCell ref="D91:F91"/>
  </mergeCells>
  <hyperlinks>
    <hyperlink ref="F108" r:id="rId1" xr:uid="{00000000-0004-0000-0000-000000000000}"/>
    <hyperlink ref="F110" r:id="rId2" xr:uid="{00000000-0004-0000-0000-000001000000}"/>
    <hyperlink ref="F111" r:id="rId3" xr:uid="{00000000-0004-0000-0000-000002000000}"/>
    <hyperlink ref="F112" r:id="rId4" xr:uid="{00000000-0004-0000-0000-000003000000}"/>
    <hyperlink ref="F113" r:id="rId5" xr:uid="{00000000-0004-0000-0000-000004000000}"/>
    <hyperlink ref="F114" r:id="rId6" xr:uid="{00000000-0004-0000-0000-000005000000}"/>
    <hyperlink ref="F115" r:id="rId7" xr:uid="{00000000-0004-0000-0000-000006000000}"/>
    <hyperlink ref="F116" r:id="rId8" xr:uid="{00000000-0004-0000-0000-000007000000}"/>
    <hyperlink ref="F117" r:id="rId9" xr:uid="{00000000-0004-0000-0000-000008000000}"/>
    <hyperlink ref="F118" r:id="rId10" xr:uid="{00000000-0004-0000-0000-000009000000}"/>
  </hyperlinks>
  <pageMargins left="0.7" right="0.7" top="0.75" bottom="0.75" header="0.3" footer="0.511811023622047"/>
  <pageSetup paperSize="9" scale="21" fitToHeight="0" orientation="landscape" horizontalDpi="360" verticalDpi="360" r:id="rId11"/>
  <headerFooter>
    <oddHeader>&amp;CPREFEITURA MUNICIPAL DE BANDEIRANTES
ESTADO DO PARANÁ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86"/>
  <sheetViews>
    <sheetView tabSelected="1" topLeftCell="A70" zoomScale="70" zoomScaleNormal="70" workbookViewId="0">
      <selection activeCell="V80" sqref="V80"/>
    </sheetView>
  </sheetViews>
  <sheetFormatPr defaultColWidth="8.7109375" defaultRowHeight="15" x14ac:dyDescent="0.25"/>
  <cols>
    <col min="1" max="1" width="7.28515625" customWidth="1"/>
    <col min="2" max="3" width="10.7109375" customWidth="1"/>
    <col min="4" max="4" width="37.42578125" customWidth="1"/>
    <col min="5" max="5" width="17.28515625" customWidth="1"/>
    <col min="6" max="6" width="15.42578125" customWidth="1"/>
    <col min="7" max="7" width="17.140625" customWidth="1"/>
    <col min="8" max="8" width="14.5703125" customWidth="1"/>
    <col min="9" max="9" width="14" customWidth="1"/>
    <col min="10" max="10" width="13.42578125" customWidth="1"/>
    <col min="11" max="11" width="15.5703125" customWidth="1"/>
    <col min="12" max="12" width="13.5703125" customWidth="1"/>
    <col min="13" max="13" width="15.5703125" customWidth="1"/>
    <col min="14" max="14" width="15.28515625" customWidth="1"/>
    <col min="15" max="16" width="15.5703125" customWidth="1"/>
    <col min="17" max="17" width="14.7109375" customWidth="1"/>
  </cols>
  <sheetData>
    <row r="1" spans="1:17" ht="15.75" x14ac:dyDescent="0.25">
      <c r="A1" s="138" t="s">
        <v>168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17" ht="60" x14ac:dyDescent="0.25">
      <c r="A2" s="50" t="s">
        <v>1</v>
      </c>
      <c r="B2" s="50" t="s">
        <v>169</v>
      </c>
      <c r="C2" s="51" t="s">
        <v>170</v>
      </c>
      <c r="D2" s="52" t="s">
        <v>5</v>
      </c>
      <c r="E2" s="53" t="s">
        <v>171</v>
      </c>
      <c r="F2" s="54" t="s">
        <v>204</v>
      </c>
      <c r="G2" s="54" t="s">
        <v>172</v>
      </c>
      <c r="H2" s="54" t="s">
        <v>173</v>
      </c>
      <c r="I2" s="54" t="s">
        <v>174</v>
      </c>
      <c r="J2" s="54" t="s">
        <v>175</v>
      </c>
      <c r="K2" s="54" t="s">
        <v>198</v>
      </c>
      <c r="L2" s="54" t="s">
        <v>201</v>
      </c>
      <c r="M2" s="54" t="s">
        <v>203</v>
      </c>
      <c r="N2" s="54" t="s">
        <v>205</v>
      </c>
      <c r="O2" s="54" t="s">
        <v>206</v>
      </c>
      <c r="P2" s="54" t="s">
        <v>207</v>
      </c>
      <c r="Q2" s="55" t="s">
        <v>176</v>
      </c>
    </row>
    <row r="3" spans="1:17" ht="41.25" customHeight="1" x14ac:dyDescent="0.25">
      <c r="A3" s="50">
        <v>1</v>
      </c>
      <c r="B3" s="18" t="s">
        <v>14</v>
      </c>
      <c r="C3" s="18">
        <v>600</v>
      </c>
      <c r="D3" s="56" t="s">
        <v>15</v>
      </c>
      <c r="E3" s="84">
        <v>165.09</v>
      </c>
      <c r="F3" s="85"/>
      <c r="G3" s="85">
        <v>148</v>
      </c>
      <c r="H3" s="85"/>
      <c r="I3" s="85"/>
      <c r="J3" s="86"/>
      <c r="K3" s="86"/>
      <c r="L3" s="86"/>
      <c r="M3" s="86"/>
      <c r="N3" s="86"/>
      <c r="O3" s="86"/>
      <c r="P3" s="86"/>
      <c r="Q3" s="57">
        <f t="shared" ref="Q3:Q34" si="0">AVERAGE(E3:P3)</f>
        <v>156.54500000000002</v>
      </c>
    </row>
    <row r="4" spans="1:17" ht="38.25" customHeight="1" x14ac:dyDescent="0.25">
      <c r="A4" s="50">
        <v>2</v>
      </c>
      <c r="B4" s="18" t="s">
        <v>14</v>
      </c>
      <c r="C4" s="18">
        <v>500</v>
      </c>
      <c r="D4" s="56" t="s">
        <v>16</v>
      </c>
      <c r="E4" s="84">
        <v>189.18</v>
      </c>
      <c r="F4" s="85"/>
      <c r="G4" s="85">
        <v>204</v>
      </c>
      <c r="H4" s="85"/>
      <c r="I4" s="85"/>
      <c r="J4" s="86"/>
      <c r="K4" s="86"/>
      <c r="L4" s="86"/>
      <c r="M4" s="86"/>
      <c r="N4" s="86"/>
      <c r="O4" s="86"/>
      <c r="P4" s="86"/>
      <c r="Q4" s="57">
        <f t="shared" si="0"/>
        <v>196.59</v>
      </c>
    </row>
    <row r="5" spans="1:17" ht="51" customHeight="1" x14ac:dyDescent="0.25">
      <c r="A5" s="50">
        <v>3</v>
      </c>
      <c r="B5" s="18" t="s">
        <v>14</v>
      </c>
      <c r="C5" s="18">
        <v>500</v>
      </c>
      <c r="D5" s="56" t="s">
        <v>17</v>
      </c>
      <c r="E5" s="84">
        <v>157.78</v>
      </c>
      <c r="F5" s="85"/>
      <c r="G5" s="85">
        <v>169.9</v>
      </c>
      <c r="H5" s="85"/>
      <c r="I5" s="85"/>
      <c r="J5" s="86"/>
      <c r="K5" s="86"/>
      <c r="L5" s="86"/>
      <c r="M5" s="86"/>
      <c r="N5" s="86"/>
      <c r="O5" s="86"/>
      <c r="P5" s="86"/>
      <c r="Q5" s="57">
        <f t="shared" si="0"/>
        <v>163.84</v>
      </c>
    </row>
    <row r="6" spans="1:17" ht="48.75" customHeight="1" x14ac:dyDescent="0.25">
      <c r="A6" s="50">
        <v>4</v>
      </c>
      <c r="B6" s="18" t="s">
        <v>18</v>
      </c>
      <c r="C6" s="18">
        <v>20</v>
      </c>
      <c r="D6" s="56" t="s">
        <v>19</v>
      </c>
      <c r="E6" s="84"/>
      <c r="F6" s="85"/>
      <c r="G6" s="85">
        <v>189.9</v>
      </c>
      <c r="H6" s="85"/>
      <c r="I6" s="85"/>
      <c r="J6" s="86"/>
      <c r="K6" s="86"/>
      <c r="L6" s="86"/>
      <c r="M6" s="86"/>
      <c r="N6" s="86"/>
      <c r="O6" s="86"/>
      <c r="P6" s="86"/>
      <c r="Q6" s="57">
        <f t="shared" si="0"/>
        <v>189.9</v>
      </c>
    </row>
    <row r="7" spans="1:17" ht="45" customHeight="1" x14ac:dyDescent="0.25">
      <c r="A7" s="50">
        <v>5</v>
      </c>
      <c r="B7" s="18" t="s">
        <v>18</v>
      </c>
      <c r="C7" s="18">
        <v>20</v>
      </c>
      <c r="D7" s="56" t="s">
        <v>20</v>
      </c>
      <c r="E7" s="84"/>
      <c r="F7" s="85"/>
      <c r="G7" s="85">
        <v>189.9</v>
      </c>
      <c r="H7" s="85"/>
      <c r="I7" s="85"/>
      <c r="J7" s="86"/>
      <c r="K7" s="86"/>
      <c r="L7" s="86"/>
      <c r="M7" s="86"/>
      <c r="N7" s="86"/>
      <c r="O7" s="86"/>
      <c r="P7" s="86"/>
      <c r="Q7" s="57">
        <f t="shared" si="0"/>
        <v>189.9</v>
      </c>
    </row>
    <row r="8" spans="1:17" ht="57.75" customHeight="1" x14ac:dyDescent="0.25">
      <c r="A8" s="50">
        <v>6</v>
      </c>
      <c r="B8" s="18" t="s">
        <v>21</v>
      </c>
      <c r="C8" s="18">
        <v>50</v>
      </c>
      <c r="D8" s="56" t="s">
        <v>22</v>
      </c>
      <c r="E8" s="84"/>
      <c r="F8" s="85"/>
      <c r="G8" s="85">
        <v>660</v>
      </c>
      <c r="H8" s="85"/>
      <c r="I8" s="85"/>
      <c r="J8" s="86"/>
      <c r="K8" s="86"/>
      <c r="L8" s="86"/>
      <c r="M8" s="86"/>
      <c r="N8" s="86"/>
      <c r="O8" s="86"/>
      <c r="P8" s="86"/>
      <c r="Q8" s="57">
        <f t="shared" si="0"/>
        <v>660</v>
      </c>
    </row>
    <row r="9" spans="1:17" ht="42" customHeight="1" x14ac:dyDescent="0.25">
      <c r="A9" s="50">
        <v>7</v>
      </c>
      <c r="B9" s="18" t="s">
        <v>23</v>
      </c>
      <c r="C9" s="18">
        <v>500</v>
      </c>
      <c r="D9" s="56" t="s">
        <v>24</v>
      </c>
      <c r="E9" s="84"/>
      <c r="F9" s="85"/>
      <c r="G9" s="85"/>
      <c r="H9" s="85"/>
      <c r="I9" s="85">
        <v>7</v>
      </c>
      <c r="J9" s="86"/>
      <c r="K9" s="86"/>
      <c r="L9" s="86"/>
      <c r="M9" s="86"/>
      <c r="N9" s="86"/>
      <c r="O9" s="86"/>
      <c r="P9" s="86"/>
      <c r="Q9" s="57">
        <f t="shared" si="0"/>
        <v>7</v>
      </c>
    </row>
    <row r="10" spans="1:17" ht="43.5" customHeight="1" x14ac:dyDescent="0.25">
      <c r="A10" s="50">
        <v>8</v>
      </c>
      <c r="B10" s="18" t="s">
        <v>18</v>
      </c>
      <c r="C10" s="18">
        <v>10</v>
      </c>
      <c r="D10" s="56" t="s">
        <v>25</v>
      </c>
      <c r="E10" s="84"/>
      <c r="F10" s="85"/>
      <c r="G10" s="85">
        <v>470</v>
      </c>
      <c r="H10" s="85"/>
      <c r="I10" s="85"/>
      <c r="J10" s="86"/>
      <c r="K10" s="86"/>
      <c r="L10" s="86"/>
      <c r="M10" s="86"/>
      <c r="N10" s="86"/>
      <c r="O10" s="86"/>
      <c r="P10" s="86"/>
      <c r="Q10" s="57">
        <f t="shared" si="0"/>
        <v>470</v>
      </c>
    </row>
    <row r="11" spans="1:17" ht="45" customHeight="1" x14ac:dyDescent="0.25">
      <c r="A11" s="50">
        <v>9</v>
      </c>
      <c r="B11" s="18" t="s">
        <v>18</v>
      </c>
      <c r="C11" s="18">
        <v>2</v>
      </c>
      <c r="D11" s="56" t="s">
        <v>26</v>
      </c>
      <c r="E11" s="84"/>
      <c r="F11" s="85"/>
      <c r="G11" s="85">
        <v>4900</v>
      </c>
      <c r="H11" s="85"/>
      <c r="I11" s="85"/>
      <c r="J11" s="86"/>
      <c r="K11" s="86"/>
      <c r="L11" s="86"/>
      <c r="M11" s="86"/>
      <c r="N11" s="86"/>
      <c r="O11" s="86"/>
      <c r="P11" s="86"/>
      <c r="Q11" s="57">
        <f t="shared" si="0"/>
        <v>4900</v>
      </c>
    </row>
    <row r="12" spans="1:17" ht="42.75" customHeight="1" x14ac:dyDescent="0.25">
      <c r="A12" s="50">
        <v>10</v>
      </c>
      <c r="B12" s="18" t="s">
        <v>18</v>
      </c>
      <c r="C12" s="18">
        <v>2</v>
      </c>
      <c r="D12" s="56" t="s">
        <v>27</v>
      </c>
      <c r="E12" s="84"/>
      <c r="F12" s="85"/>
      <c r="G12" s="85"/>
      <c r="H12" s="85">
        <v>6624</v>
      </c>
      <c r="I12" s="85"/>
      <c r="J12" s="86"/>
      <c r="K12" s="86"/>
      <c r="L12" s="86"/>
      <c r="M12" s="86"/>
      <c r="N12" s="86"/>
      <c r="O12" s="86"/>
      <c r="P12" s="86"/>
      <c r="Q12" s="57">
        <f t="shared" si="0"/>
        <v>6624</v>
      </c>
    </row>
    <row r="13" spans="1:17" ht="60.75" customHeight="1" x14ac:dyDescent="0.25">
      <c r="A13" s="50">
        <v>11</v>
      </c>
      <c r="B13" s="18" t="s">
        <v>18</v>
      </c>
      <c r="C13" s="18">
        <v>2</v>
      </c>
      <c r="D13" s="56" t="s">
        <v>28</v>
      </c>
      <c r="E13" s="84"/>
      <c r="F13" s="85"/>
      <c r="G13" s="85">
        <v>1169.9000000000001</v>
      </c>
      <c r="H13" s="85"/>
      <c r="I13" s="85"/>
      <c r="J13" s="86"/>
      <c r="K13" s="86"/>
      <c r="L13" s="86"/>
      <c r="M13" s="86"/>
      <c r="N13" s="86"/>
      <c r="O13" s="86"/>
      <c r="P13" s="86"/>
      <c r="Q13" s="57">
        <f t="shared" si="0"/>
        <v>1169.9000000000001</v>
      </c>
    </row>
    <row r="14" spans="1:17" ht="55.5" customHeight="1" x14ac:dyDescent="0.25">
      <c r="A14" s="50">
        <v>12</v>
      </c>
      <c r="B14" s="18" t="s">
        <v>18</v>
      </c>
      <c r="C14" s="18">
        <v>10</v>
      </c>
      <c r="D14" s="56" t="s">
        <v>29</v>
      </c>
      <c r="E14" s="84"/>
      <c r="F14" s="85"/>
      <c r="G14" s="85">
        <v>309.89999999999998</v>
      </c>
      <c r="H14" s="85"/>
      <c r="I14" s="85"/>
      <c r="J14" s="86"/>
      <c r="K14" s="86"/>
      <c r="L14" s="86"/>
      <c r="M14" s="86"/>
      <c r="N14" s="86"/>
      <c r="O14" s="86"/>
      <c r="P14" s="86"/>
      <c r="Q14" s="57">
        <f t="shared" si="0"/>
        <v>309.89999999999998</v>
      </c>
    </row>
    <row r="15" spans="1:17" ht="45.75" customHeight="1" x14ac:dyDescent="0.25">
      <c r="A15" s="50">
        <v>13</v>
      </c>
      <c r="B15" s="18" t="s">
        <v>18</v>
      </c>
      <c r="C15" s="18">
        <v>2</v>
      </c>
      <c r="D15" s="56" t="s">
        <v>30</v>
      </c>
      <c r="E15" s="84"/>
      <c r="F15" s="85"/>
      <c r="G15" s="85">
        <v>3400</v>
      </c>
      <c r="H15" s="85"/>
      <c r="I15" s="85"/>
      <c r="J15" s="86"/>
      <c r="K15" s="86"/>
      <c r="L15" s="86"/>
      <c r="M15" s="86"/>
      <c r="N15" s="86"/>
      <c r="O15" s="86"/>
      <c r="P15" s="86"/>
      <c r="Q15" s="57">
        <f t="shared" si="0"/>
        <v>3400</v>
      </c>
    </row>
    <row r="16" spans="1:17" ht="49.5" customHeight="1" x14ac:dyDescent="0.25">
      <c r="A16" s="50">
        <v>14</v>
      </c>
      <c r="B16" s="18" t="s">
        <v>18</v>
      </c>
      <c r="C16" s="18">
        <v>15</v>
      </c>
      <c r="D16" s="56" t="s">
        <v>31</v>
      </c>
      <c r="E16" s="84"/>
      <c r="F16" s="85"/>
      <c r="G16" s="85">
        <v>248.9</v>
      </c>
      <c r="H16" s="85"/>
      <c r="I16" s="85"/>
      <c r="J16" s="86"/>
      <c r="K16" s="86"/>
      <c r="L16" s="86"/>
      <c r="M16" s="86"/>
      <c r="N16" s="86"/>
      <c r="O16" s="86"/>
      <c r="P16" s="86"/>
      <c r="Q16" s="57">
        <f t="shared" si="0"/>
        <v>248.9</v>
      </c>
    </row>
    <row r="17" spans="1:17" ht="46.5" customHeight="1" x14ac:dyDescent="0.25">
      <c r="A17" s="50">
        <v>15</v>
      </c>
      <c r="B17" s="18" t="s">
        <v>18</v>
      </c>
      <c r="C17" s="18">
        <v>15</v>
      </c>
      <c r="D17" s="56" t="s">
        <v>32</v>
      </c>
      <c r="E17" s="84"/>
      <c r="F17" s="85"/>
      <c r="G17" s="85">
        <v>216.9</v>
      </c>
      <c r="H17" s="85"/>
      <c r="I17" s="85"/>
      <c r="J17" s="86"/>
      <c r="K17" s="86"/>
      <c r="L17" s="86"/>
      <c r="M17" s="86"/>
      <c r="N17" s="86"/>
      <c r="O17" s="86"/>
      <c r="P17" s="86"/>
      <c r="Q17" s="57">
        <f t="shared" si="0"/>
        <v>216.9</v>
      </c>
    </row>
    <row r="18" spans="1:17" ht="44.25" customHeight="1" x14ac:dyDescent="0.25">
      <c r="A18" s="50">
        <v>16</v>
      </c>
      <c r="B18" s="18" t="s">
        <v>18</v>
      </c>
      <c r="C18" s="18">
        <v>10</v>
      </c>
      <c r="D18" s="56" t="s">
        <v>33</v>
      </c>
      <c r="E18" s="84"/>
      <c r="F18" s="85"/>
      <c r="G18" s="85">
        <v>19.899999999999999</v>
      </c>
      <c r="H18" s="85"/>
      <c r="I18" s="85"/>
      <c r="J18" s="86"/>
      <c r="K18" s="86"/>
      <c r="L18" s="86"/>
      <c r="M18" s="86"/>
      <c r="N18" s="86"/>
      <c r="O18" s="86"/>
      <c r="P18" s="86"/>
      <c r="Q18" s="57">
        <f t="shared" si="0"/>
        <v>19.899999999999999</v>
      </c>
    </row>
    <row r="19" spans="1:17" ht="39.75" customHeight="1" x14ac:dyDescent="0.25">
      <c r="A19" s="50">
        <v>17</v>
      </c>
      <c r="B19" s="18" t="s">
        <v>34</v>
      </c>
      <c r="C19" s="18">
        <v>500</v>
      </c>
      <c r="D19" s="56" t="s">
        <v>35</v>
      </c>
      <c r="E19" s="84"/>
      <c r="F19" s="85"/>
      <c r="G19" s="85">
        <v>12.5</v>
      </c>
      <c r="H19" s="85"/>
      <c r="I19" s="85"/>
      <c r="J19" s="86"/>
      <c r="K19" s="86"/>
      <c r="L19" s="86"/>
      <c r="M19" s="86"/>
      <c r="N19" s="86"/>
      <c r="O19" s="86"/>
      <c r="P19" s="86"/>
      <c r="Q19" s="57">
        <f t="shared" si="0"/>
        <v>12.5</v>
      </c>
    </row>
    <row r="20" spans="1:17" ht="36" customHeight="1" x14ac:dyDescent="0.25">
      <c r="A20" s="50">
        <v>18</v>
      </c>
      <c r="B20" s="18" t="s">
        <v>34</v>
      </c>
      <c r="C20" s="18">
        <v>200</v>
      </c>
      <c r="D20" s="56" t="s">
        <v>36</v>
      </c>
      <c r="E20" s="84">
        <v>15.92</v>
      </c>
      <c r="F20" s="85"/>
      <c r="G20" s="85">
        <v>18.2</v>
      </c>
      <c r="H20" s="85"/>
      <c r="I20" s="85"/>
      <c r="J20" s="86"/>
      <c r="K20" s="86"/>
      <c r="L20" s="86"/>
      <c r="M20" s="86"/>
      <c r="N20" s="86"/>
      <c r="O20" s="86"/>
      <c r="P20" s="86"/>
      <c r="Q20" s="57">
        <f t="shared" si="0"/>
        <v>17.059999999999999</v>
      </c>
    </row>
    <row r="21" spans="1:17" ht="39.75" customHeight="1" x14ac:dyDescent="0.25">
      <c r="A21" s="50">
        <v>19</v>
      </c>
      <c r="B21" s="18" t="s">
        <v>18</v>
      </c>
      <c r="C21" s="18">
        <v>5000</v>
      </c>
      <c r="D21" s="56" t="s">
        <v>37</v>
      </c>
      <c r="E21" s="84">
        <v>14.6</v>
      </c>
      <c r="F21" s="85"/>
      <c r="G21" s="85">
        <v>2.4</v>
      </c>
      <c r="H21" s="85"/>
      <c r="I21" s="85"/>
      <c r="J21" s="86"/>
      <c r="K21" s="86"/>
      <c r="L21" s="86"/>
      <c r="M21" s="86"/>
      <c r="N21" s="86"/>
      <c r="O21" s="86"/>
      <c r="P21" s="86"/>
      <c r="Q21" s="57">
        <f t="shared" si="0"/>
        <v>8.5</v>
      </c>
    </row>
    <row r="22" spans="1:17" ht="52.5" customHeight="1" x14ac:dyDescent="0.25">
      <c r="A22" s="50">
        <v>20</v>
      </c>
      <c r="B22" s="18" t="s">
        <v>18</v>
      </c>
      <c r="C22" s="18">
        <v>5000</v>
      </c>
      <c r="D22" s="56" t="s">
        <v>38</v>
      </c>
      <c r="E22" s="84"/>
      <c r="F22" s="85"/>
      <c r="G22" s="85">
        <v>2.4</v>
      </c>
      <c r="H22" s="85"/>
      <c r="I22" s="85"/>
      <c r="J22" s="86"/>
      <c r="K22" s="86"/>
      <c r="L22" s="86"/>
      <c r="M22" s="86"/>
      <c r="N22" s="86"/>
      <c r="O22" s="86"/>
      <c r="P22" s="86"/>
      <c r="Q22" s="57">
        <f t="shared" si="0"/>
        <v>2.4</v>
      </c>
    </row>
    <row r="23" spans="1:17" ht="57" customHeight="1" x14ac:dyDescent="0.25">
      <c r="A23" s="50">
        <v>21</v>
      </c>
      <c r="B23" s="18" t="s">
        <v>18</v>
      </c>
      <c r="C23" s="18">
        <v>50</v>
      </c>
      <c r="D23" s="56" t="s">
        <v>39</v>
      </c>
      <c r="E23" s="84"/>
      <c r="F23" s="85"/>
      <c r="G23" s="85">
        <v>8</v>
      </c>
      <c r="H23" s="85"/>
      <c r="I23" s="85"/>
      <c r="J23" s="86"/>
      <c r="K23" s="86"/>
      <c r="L23" s="86"/>
      <c r="M23" s="86"/>
      <c r="N23" s="86"/>
      <c r="O23" s="86"/>
      <c r="P23" s="86"/>
      <c r="Q23" s="57">
        <f t="shared" si="0"/>
        <v>8</v>
      </c>
    </row>
    <row r="24" spans="1:17" ht="39.75" customHeight="1" x14ac:dyDescent="0.25">
      <c r="A24" s="50">
        <v>22</v>
      </c>
      <c r="B24" s="18" t="s">
        <v>18</v>
      </c>
      <c r="C24" s="18">
        <v>50</v>
      </c>
      <c r="D24" s="56" t="s">
        <v>40</v>
      </c>
      <c r="E24" s="84"/>
      <c r="F24" s="85"/>
      <c r="G24" s="85">
        <v>8</v>
      </c>
      <c r="H24" s="85"/>
      <c r="I24" s="85"/>
      <c r="J24" s="86"/>
      <c r="K24" s="86"/>
      <c r="L24" s="86"/>
      <c r="M24" s="86"/>
      <c r="N24" s="86"/>
      <c r="O24" s="86"/>
      <c r="P24" s="86"/>
      <c r="Q24" s="57">
        <f t="shared" si="0"/>
        <v>8</v>
      </c>
    </row>
    <row r="25" spans="1:17" ht="40.5" customHeight="1" x14ac:dyDescent="0.25">
      <c r="A25" s="50">
        <v>23</v>
      </c>
      <c r="B25" s="18" t="s">
        <v>18</v>
      </c>
      <c r="C25" s="18">
        <v>1000</v>
      </c>
      <c r="D25" s="56" t="s">
        <v>41</v>
      </c>
      <c r="E25" s="84"/>
      <c r="F25" s="85"/>
      <c r="G25" s="85">
        <v>3</v>
      </c>
      <c r="H25" s="85"/>
      <c r="I25" s="85"/>
      <c r="J25" s="86"/>
      <c r="K25" s="86"/>
      <c r="L25" s="86"/>
      <c r="M25" s="86"/>
      <c r="N25" s="86"/>
      <c r="O25" s="86"/>
      <c r="P25" s="86"/>
      <c r="Q25" s="57">
        <f t="shared" si="0"/>
        <v>3</v>
      </c>
    </row>
    <row r="26" spans="1:17" ht="43.5" customHeight="1" x14ac:dyDescent="0.25">
      <c r="A26" s="50">
        <v>24</v>
      </c>
      <c r="B26" s="18" t="s">
        <v>18</v>
      </c>
      <c r="C26" s="18">
        <v>1000</v>
      </c>
      <c r="D26" s="56" t="s">
        <v>42</v>
      </c>
      <c r="E26" s="84"/>
      <c r="F26" s="85"/>
      <c r="G26" s="85"/>
      <c r="H26" s="85"/>
      <c r="I26" s="85"/>
      <c r="J26" s="86"/>
      <c r="K26" s="86">
        <v>2.4900000000000002</v>
      </c>
      <c r="L26" s="86"/>
      <c r="M26" s="86"/>
      <c r="N26" s="86"/>
      <c r="O26" s="86"/>
      <c r="P26" s="86"/>
      <c r="Q26" s="57">
        <f t="shared" si="0"/>
        <v>2.4900000000000002</v>
      </c>
    </row>
    <row r="27" spans="1:17" ht="39" customHeight="1" x14ac:dyDescent="0.25">
      <c r="A27" s="50">
        <v>25</v>
      </c>
      <c r="B27" s="18" t="s">
        <v>18</v>
      </c>
      <c r="C27" s="18">
        <v>1000</v>
      </c>
      <c r="D27" s="56" t="s">
        <v>43</v>
      </c>
      <c r="E27" s="84"/>
      <c r="F27" s="85"/>
      <c r="G27" s="85"/>
      <c r="H27" s="85"/>
      <c r="I27" s="85"/>
      <c r="J27" s="86"/>
      <c r="K27" s="86">
        <v>1.96</v>
      </c>
      <c r="L27" s="86"/>
      <c r="M27" s="86"/>
      <c r="N27" s="86"/>
      <c r="O27" s="86"/>
      <c r="P27" s="86"/>
      <c r="Q27" s="57">
        <f t="shared" si="0"/>
        <v>1.96</v>
      </c>
    </row>
    <row r="28" spans="1:17" ht="33.75" customHeight="1" x14ac:dyDescent="0.25">
      <c r="A28" s="50">
        <v>26</v>
      </c>
      <c r="B28" s="18" t="s">
        <v>18</v>
      </c>
      <c r="C28" s="18">
        <v>1000</v>
      </c>
      <c r="D28" s="56" t="s">
        <v>44</v>
      </c>
      <c r="E28" s="84"/>
      <c r="F28" s="85"/>
      <c r="G28" s="85"/>
      <c r="H28" s="85"/>
      <c r="I28" s="85"/>
      <c r="J28" s="86"/>
      <c r="K28" s="86"/>
      <c r="L28" s="86"/>
      <c r="M28" s="86"/>
      <c r="N28" s="86"/>
      <c r="O28" s="86"/>
      <c r="P28" s="86"/>
      <c r="Q28" s="57" t="e">
        <f t="shared" si="0"/>
        <v>#DIV/0!</v>
      </c>
    </row>
    <row r="29" spans="1:17" ht="41.25" customHeight="1" x14ac:dyDescent="0.25">
      <c r="A29" s="50">
        <v>27</v>
      </c>
      <c r="B29" s="18" t="s">
        <v>18</v>
      </c>
      <c r="C29" s="18">
        <v>300</v>
      </c>
      <c r="D29" s="56" t="s">
        <v>45</v>
      </c>
      <c r="E29" s="84"/>
      <c r="F29" s="85"/>
      <c r="G29" s="85">
        <v>69.900000000000006</v>
      </c>
      <c r="H29" s="85"/>
      <c r="I29" s="85"/>
      <c r="J29" s="86"/>
      <c r="K29" s="86"/>
      <c r="L29" s="86"/>
      <c r="M29" s="86"/>
      <c r="N29" s="86"/>
      <c r="O29" s="86"/>
      <c r="P29" s="86"/>
      <c r="Q29" s="57">
        <f t="shared" si="0"/>
        <v>69.900000000000006</v>
      </c>
    </row>
    <row r="30" spans="1:17" ht="37.5" customHeight="1" x14ac:dyDescent="0.25">
      <c r="A30" s="50">
        <v>28</v>
      </c>
      <c r="B30" s="18" t="s">
        <v>18</v>
      </c>
      <c r="C30" s="18">
        <v>300</v>
      </c>
      <c r="D30" s="56" t="s">
        <v>46</v>
      </c>
      <c r="E30" s="84"/>
      <c r="F30" s="85"/>
      <c r="G30" s="85">
        <v>89.9</v>
      </c>
      <c r="H30" s="85"/>
      <c r="I30" s="85"/>
      <c r="J30" s="86"/>
      <c r="K30" s="86"/>
      <c r="L30" s="86"/>
      <c r="M30" s="86"/>
      <c r="N30" s="86"/>
      <c r="O30" s="86"/>
      <c r="P30" s="86"/>
      <c r="Q30" s="57">
        <f t="shared" si="0"/>
        <v>89.9</v>
      </c>
    </row>
    <row r="31" spans="1:17" ht="38.25" customHeight="1" x14ac:dyDescent="0.25">
      <c r="A31" s="50">
        <v>29</v>
      </c>
      <c r="B31" s="18" t="s">
        <v>18</v>
      </c>
      <c r="C31" s="18">
        <v>300</v>
      </c>
      <c r="D31" s="56" t="s">
        <v>47</v>
      </c>
      <c r="E31" s="84"/>
      <c r="F31" s="85"/>
      <c r="G31" s="85">
        <v>98.9</v>
      </c>
      <c r="H31" s="85"/>
      <c r="I31" s="85"/>
      <c r="J31" s="86"/>
      <c r="K31" s="86"/>
      <c r="L31" s="86"/>
      <c r="M31" s="86"/>
      <c r="N31" s="86"/>
      <c r="O31" s="86"/>
      <c r="P31" s="86"/>
      <c r="Q31" s="57">
        <f t="shared" si="0"/>
        <v>98.9</v>
      </c>
    </row>
    <row r="32" spans="1:17" ht="30" customHeight="1" x14ac:dyDescent="0.25">
      <c r="A32" s="50">
        <v>30</v>
      </c>
      <c r="B32" s="18" t="s">
        <v>34</v>
      </c>
      <c r="C32" s="18">
        <v>3000</v>
      </c>
      <c r="D32" s="56" t="s">
        <v>48</v>
      </c>
      <c r="E32" s="84">
        <v>34.479999999999997</v>
      </c>
      <c r="F32" s="85"/>
      <c r="G32" s="85">
        <v>41</v>
      </c>
      <c r="H32" s="85"/>
      <c r="I32" s="85"/>
      <c r="J32" s="86"/>
      <c r="K32" s="86"/>
      <c r="L32" s="86"/>
      <c r="M32" s="86"/>
      <c r="N32" s="86"/>
      <c r="O32" s="86"/>
      <c r="P32" s="86"/>
      <c r="Q32" s="57">
        <f t="shared" si="0"/>
        <v>37.739999999999995</v>
      </c>
    </row>
    <row r="33" spans="1:17" ht="50.25" customHeight="1" x14ac:dyDescent="0.25">
      <c r="A33" s="50">
        <v>31</v>
      </c>
      <c r="B33" s="18" t="s">
        <v>18</v>
      </c>
      <c r="C33" s="18">
        <v>50</v>
      </c>
      <c r="D33" s="56" t="s">
        <v>49</v>
      </c>
      <c r="E33" s="84"/>
      <c r="F33" s="85"/>
      <c r="G33" s="85">
        <v>66</v>
      </c>
      <c r="H33" s="85"/>
      <c r="I33" s="85"/>
      <c r="J33" s="86"/>
      <c r="K33" s="86"/>
      <c r="L33" s="86"/>
      <c r="M33" s="86"/>
      <c r="N33" s="86"/>
      <c r="O33" s="86"/>
      <c r="P33" s="86"/>
      <c r="Q33" s="57">
        <f t="shared" si="0"/>
        <v>66</v>
      </c>
    </row>
    <row r="34" spans="1:17" ht="48" customHeight="1" x14ac:dyDescent="0.25">
      <c r="A34" s="50">
        <v>32</v>
      </c>
      <c r="B34" s="18" t="s">
        <v>18</v>
      </c>
      <c r="C34" s="18">
        <v>50</v>
      </c>
      <c r="D34" s="56" t="s">
        <v>50</v>
      </c>
      <c r="E34" s="84"/>
      <c r="F34" s="85"/>
      <c r="G34" s="85">
        <v>66</v>
      </c>
      <c r="H34" s="85"/>
      <c r="I34" s="85"/>
      <c r="J34" s="86"/>
      <c r="K34" s="86"/>
      <c r="L34" s="86"/>
      <c r="M34" s="86"/>
      <c r="N34" s="86"/>
      <c r="O34" s="86"/>
      <c r="P34" s="86"/>
      <c r="Q34" s="57">
        <f t="shared" si="0"/>
        <v>66</v>
      </c>
    </row>
    <row r="35" spans="1:17" ht="53.25" customHeight="1" x14ac:dyDescent="0.25">
      <c r="A35" s="50">
        <v>33</v>
      </c>
      <c r="B35" s="18" t="s">
        <v>18</v>
      </c>
      <c r="C35" s="18">
        <v>100</v>
      </c>
      <c r="D35" s="56" t="s">
        <v>51</v>
      </c>
      <c r="E35" s="84"/>
      <c r="F35" s="85"/>
      <c r="G35" s="85">
        <v>3.8</v>
      </c>
      <c r="H35" s="85"/>
      <c r="I35" s="85"/>
      <c r="J35" s="86"/>
      <c r="K35" s="86"/>
      <c r="L35" s="86"/>
      <c r="M35" s="86"/>
      <c r="N35" s="86"/>
      <c r="O35" s="86"/>
      <c r="P35" s="86"/>
      <c r="Q35" s="57">
        <f t="shared" ref="Q35:Q66" si="1">AVERAGE(E35:P35)</f>
        <v>3.8</v>
      </c>
    </row>
    <row r="36" spans="1:17" ht="30" customHeight="1" x14ac:dyDescent="0.25">
      <c r="A36" s="50">
        <v>34</v>
      </c>
      <c r="B36" s="92" t="s">
        <v>52</v>
      </c>
      <c r="C36" s="92">
        <v>500</v>
      </c>
      <c r="D36" s="56" t="s">
        <v>53</v>
      </c>
      <c r="E36" s="84"/>
      <c r="F36" s="85"/>
      <c r="G36" s="85"/>
      <c r="H36" s="85"/>
      <c r="I36" s="85">
        <v>9.35</v>
      </c>
      <c r="J36" s="86"/>
      <c r="K36" s="86"/>
      <c r="L36" s="86"/>
      <c r="M36" s="86"/>
      <c r="N36" s="86"/>
      <c r="O36" s="86"/>
      <c r="P36" s="86"/>
      <c r="Q36" s="57">
        <f t="shared" si="1"/>
        <v>9.35</v>
      </c>
    </row>
    <row r="37" spans="1:17" ht="44.25" customHeight="1" x14ac:dyDescent="0.25">
      <c r="A37" s="50">
        <v>35</v>
      </c>
      <c r="B37" s="92" t="s">
        <v>52</v>
      </c>
      <c r="C37" s="92">
        <v>500</v>
      </c>
      <c r="D37" s="56" t="s">
        <v>54</v>
      </c>
      <c r="E37" s="84"/>
      <c r="F37" s="85"/>
      <c r="G37" s="85">
        <v>35.6</v>
      </c>
      <c r="H37" s="85"/>
      <c r="I37" s="85"/>
      <c r="J37" s="86"/>
      <c r="K37" s="86"/>
      <c r="L37" s="86"/>
      <c r="M37" s="86"/>
      <c r="N37" s="86"/>
      <c r="O37" s="86"/>
      <c r="P37" s="86"/>
      <c r="Q37" s="57">
        <f t="shared" si="1"/>
        <v>35.6</v>
      </c>
    </row>
    <row r="38" spans="1:17" ht="43.5" customHeight="1" x14ac:dyDescent="0.25">
      <c r="A38" s="50">
        <v>36</v>
      </c>
      <c r="B38" s="92" t="s">
        <v>52</v>
      </c>
      <c r="C38" s="92">
        <v>1000</v>
      </c>
      <c r="D38" s="56" t="s">
        <v>55</v>
      </c>
      <c r="E38" s="84">
        <v>26.96</v>
      </c>
      <c r="F38" s="85"/>
      <c r="G38" s="85">
        <v>24.9</v>
      </c>
      <c r="H38" s="85"/>
      <c r="I38" s="85"/>
      <c r="J38" s="86"/>
      <c r="K38" s="86"/>
      <c r="L38" s="86"/>
      <c r="M38" s="86"/>
      <c r="N38" s="86"/>
      <c r="O38" s="86"/>
      <c r="P38" s="86"/>
      <c r="Q38" s="57">
        <f t="shared" si="1"/>
        <v>25.93</v>
      </c>
    </row>
    <row r="39" spans="1:17" ht="48.75" customHeight="1" x14ac:dyDescent="0.25">
      <c r="A39" s="50">
        <v>37</v>
      </c>
      <c r="B39" s="18" t="s">
        <v>18</v>
      </c>
      <c r="C39" s="18">
        <v>20</v>
      </c>
      <c r="D39" s="56" t="s">
        <v>56</v>
      </c>
      <c r="E39" s="84"/>
      <c r="F39" s="85"/>
      <c r="G39" s="85">
        <v>59</v>
      </c>
      <c r="H39" s="85"/>
      <c r="I39" s="85"/>
      <c r="J39" s="86"/>
      <c r="K39" s="86"/>
      <c r="L39" s="86"/>
      <c r="M39" s="86"/>
      <c r="N39" s="86"/>
      <c r="O39" s="86"/>
      <c r="P39" s="86"/>
      <c r="Q39" s="57">
        <f t="shared" si="1"/>
        <v>59</v>
      </c>
    </row>
    <row r="40" spans="1:17" ht="50.25" customHeight="1" x14ac:dyDescent="0.25">
      <c r="A40" s="50">
        <v>38</v>
      </c>
      <c r="B40" s="18" t="s">
        <v>18</v>
      </c>
      <c r="C40" s="18">
        <v>20</v>
      </c>
      <c r="D40" s="56" t="s">
        <v>57</v>
      </c>
      <c r="E40" s="84"/>
      <c r="F40" s="85"/>
      <c r="G40" s="85">
        <v>82.9</v>
      </c>
      <c r="H40" s="85"/>
      <c r="I40" s="85"/>
      <c r="J40" s="86"/>
      <c r="K40" s="86"/>
      <c r="L40" s="86"/>
      <c r="M40" s="86"/>
      <c r="N40" s="86"/>
      <c r="O40" s="86"/>
      <c r="P40" s="86"/>
      <c r="Q40" s="57">
        <f t="shared" si="1"/>
        <v>82.9</v>
      </c>
    </row>
    <row r="41" spans="1:17" ht="43.5" customHeight="1" x14ac:dyDescent="0.25">
      <c r="A41" s="50">
        <v>39</v>
      </c>
      <c r="B41" s="18" t="s">
        <v>18</v>
      </c>
      <c r="C41" s="18">
        <v>5</v>
      </c>
      <c r="D41" s="56" t="s">
        <v>177</v>
      </c>
      <c r="E41" s="84"/>
      <c r="F41" s="85"/>
      <c r="G41" s="85">
        <v>65.900000000000006</v>
      </c>
      <c r="H41" s="85"/>
      <c r="I41" s="85"/>
      <c r="J41" s="86"/>
      <c r="K41" s="86"/>
      <c r="L41" s="86"/>
      <c r="M41" s="86"/>
      <c r="N41" s="86"/>
      <c r="O41" s="86"/>
      <c r="P41" s="86"/>
      <c r="Q41" s="57">
        <f t="shared" si="1"/>
        <v>65.900000000000006</v>
      </c>
    </row>
    <row r="42" spans="1:17" ht="57" customHeight="1" x14ac:dyDescent="0.25">
      <c r="A42" s="50">
        <v>40</v>
      </c>
      <c r="B42" s="18" t="s">
        <v>18</v>
      </c>
      <c r="C42" s="18">
        <v>5</v>
      </c>
      <c r="D42" s="56" t="s">
        <v>178</v>
      </c>
      <c r="E42" s="84"/>
      <c r="F42" s="85"/>
      <c r="G42" s="85"/>
      <c r="H42" s="85"/>
      <c r="I42" s="85"/>
      <c r="J42" s="86"/>
      <c r="K42" s="86"/>
      <c r="L42" s="86"/>
      <c r="M42" s="86"/>
      <c r="N42" s="86"/>
      <c r="O42" s="86">
        <v>301</v>
      </c>
      <c r="P42" s="86"/>
      <c r="Q42" s="57">
        <f t="shared" si="1"/>
        <v>301</v>
      </c>
    </row>
    <row r="43" spans="1:17" ht="48.75" customHeight="1" x14ac:dyDescent="0.25">
      <c r="A43" s="50">
        <v>41</v>
      </c>
      <c r="B43" s="92" t="s">
        <v>18</v>
      </c>
      <c r="C43" s="18">
        <v>20</v>
      </c>
      <c r="D43" s="56" t="s">
        <v>58</v>
      </c>
      <c r="E43" s="84"/>
      <c r="F43" s="85"/>
      <c r="G43" s="85"/>
      <c r="H43" s="85"/>
      <c r="I43" s="85"/>
      <c r="J43" s="86"/>
      <c r="K43" s="86"/>
      <c r="L43" s="86"/>
      <c r="M43" s="86"/>
      <c r="N43" s="86"/>
      <c r="O43" s="86">
        <v>301</v>
      </c>
      <c r="P43" s="86"/>
      <c r="Q43" s="57">
        <f t="shared" si="1"/>
        <v>301</v>
      </c>
    </row>
    <row r="44" spans="1:17" ht="39.75" customHeight="1" x14ac:dyDescent="0.25">
      <c r="A44" s="50">
        <v>42</v>
      </c>
      <c r="B44" s="92" t="s">
        <v>18</v>
      </c>
      <c r="C44" s="18">
        <v>20</v>
      </c>
      <c r="D44" s="56" t="s">
        <v>59</v>
      </c>
      <c r="E44" s="84"/>
      <c r="F44" s="85"/>
      <c r="G44" s="85"/>
      <c r="H44" s="85"/>
      <c r="I44" s="85"/>
      <c r="J44" s="86"/>
      <c r="K44" s="86"/>
      <c r="L44" s="86"/>
      <c r="M44" s="86"/>
      <c r="N44" s="86"/>
      <c r="O44" s="86">
        <v>301</v>
      </c>
      <c r="P44" s="86"/>
      <c r="Q44" s="57">
        <f t="shared" si="1"/>
        <v>301</v>
      </c>
    </row>
    <row r="45" spans="1:17" ht="39" customHeight="1" x14ac:dyDescent="0.25">
      <c r="A45" s="50">
        <v>43</v>
      </c>
      <c r="B45" s="92" t="s">
        <v>18</v>
      </c>
      <c r="C45" s="18">
        <v>20</v>
      </c>
      <c r="D45" s="56" t="s">
        <v>60</v>
      </c>
      <c r="E45" s="84"/>
      <c r="F45" s="85"/>
      <c r="G45" s="85"/>
      <c r="H45" s="85"/>
      <c r="I45" s="85"/>
      <c r="J45" s="86">
        <v>147.19999999999999</v>
      </c>
      <c r="K45" s="86"/>
      <c r="L45" s="86"/>
      <c r="M45" s="86"/>
      <c r="N45" s="86"/>
      <c r="O45" s="86"/>
      <c r="P45" s="86"/>
      <c r="Q45" s="57">
        <f t="shared" si="1"/>
        <v>147.19999999999999</v>
      </c>
    </row>
    <row r="46" spans="1:17" ht="41.25" customHeight="1" x14ac:dyDescent="0.25">
      <c r="A46" s="50">
        <v>44</v>
      </c>
      <c r="B46" s="18" t="s">
        <v>18</v>
      </c>
      <c r="C46" s="18">
        <v>50</v>
      </c>
      <c r="D46" s="56" t="s">
        <v>61</v>
      </c>
      <c r="E46" s="84"/>
      <c r="F46" s="85"/>
      <c r="G46" s="85"/>
      <c r="H46" s="85"/>
      <c r="I46" s="85"/>
      <c r="J46" s="86"/>
      <c r="K46" s="86"/>
      <c r="L46" s="86">
        <v>51.96</v>
      </c>
      <c r="M46" s="86"/>
      <c r="N46" s="86"/>
      <c r="O46" s="86"/>
      <c r="P46" s="86"/>
      <c r="Q46" s="57">
        <f t="shared" si="1"/>
        <v>51.96</v>
      </c>
    </row>
    <row r="47" spans="1:17" ht="43.5" customHeight="1" x14ac:dyDescent="0.25">
      <c r="A47" s="50">
        <v>45</v>
      </c>
      <c r="B47" s="18" t="s">
        <v>18</v>
      </c>
      <c r="C47" s="18">
        <v>50</v>
      </c>
      <c r="D47" s="56" t="s">
        <v>62</v>
      </c>
      <c r="E47" s="84"/>
      <c r="F47" s="85"/>
      <c r="G47" s="85"/>
      <c r="H47" s="85"/>
      <c r="I47" s="85"/>
      <c r="J47" s="86"/>
      <c r="K47" s="86"/>
      <c r="L47" s="86">
        <v>37.880000000000003</v>
      </c>
      <c r="M47" s="86"/>
      <c r="N47" s="86"/>
      <c r="O47" s="86"/>
      <c r="P47" s="86"/>
      <c r="Q47" s="57">
        <f t="shared" si="1"/>
        <v>37.880000000000003</v>
      </c>
    </row>
    <row r="48" spans="1:17" ht="43.5" customHeight="1" x14ac:dyDescent="0.25">
      <c r="A48" s="50">
        <v>46</v>
      </c>
      <c r="B48" s="18" t="s">
        <v>18</v>
      </c>
      <c r="C48" s="18">
        <v>20</v>
      </c>
      <c r="D48" s="56" t="s">
        <v>63</v>
      </c>
      <c r="E48" s="84"/>
      <c r="F48" s="85"/>
      <c r="G48" s="85">
        <v>112</v>
      </c>
      <c r="H48" s="85"/>
      <c r="I48" s="85"/>
      <c r="J48" s="86"/>
      <c r="K48" s="86"/>
      <c r="L48" s="86"/>
      <c r="M48" s="86"/>
      <c r="N48" s="86"/>
      <c r="O48" s="86"/>
      <c r="P48" s="86"/>
      <c r="Q48" s="57">
        <f t="shared" si="1"/>
        <v>112</v>
      </c>
    </row>
    <row r="49" spans="1:17" ht="41.25" customHeight="1" x14ac:dyDescent="0.25">
      <c r="A49" s="50">
        <v>47</v>
      </c>
      <c r="B49" s="18" t="s">
        <v>18</v>
      </c>
      <c r="C49" s="18">
        <v>50</v>
      </c>
      <c r="D49" s="56" t="s">
        <v>64</v>
      </c>
      <c r="E49" s="84">
        <v>93.16</v>
      </c>
      <c r="F49" s="85"/>
      <c r="G49" s="85">
        <v>133</v>
      </c>
      <c r="H49" s="85"/>
      <c r="I49" s="85"/>
      <c r="J49" s="86"/>
      <c r="K49" s="86"/>
      <c r="L49" s="86"/>
      <c r="M49" s="86"/>
      <c r="N49" s="86"/>
      <c r="O49" s="86"/>
      <c r="P49" s="86"/>
      <c r="Q49" s="57">
        <f t="shared" si="1"/>
        <v>113.08</v>
      </c>
    </row>
    <row r="50" spans="1:17" ht="34.5" customHeight="1" x14ac:dyDescent="0.25">
      <c r="A50" s="50">
        <v>48</v>
      </c>
      <c r="B50" s="18" t="s">
        <v>18</v>
      </c>
      <c r="C50" s="18">
        <v>15</v>
      </c>
      <c r="D50" s="56" t="s">
        <v>65</v>
      </c>
      <c r="E50" s="84"/>
      <c r="F50" s="85"/>
      <c r="G50" s="85">
        <v>369.9</v>
      </c>
      <c r="H50" s="85"/>
      <c r="I50" s="85"/>
      <c r="J50" s="86"/>
      <c r="K50" s="86"/>
      <c r="L50" s="86"/>
      <c r="M50" s="86"/>
      <c r="N50" s="86"/>
      <c r="O50" s="86"/>
      <c r="P50" s="86"/>
      <c r="Q50" s="57">
        <f t="shared" si="1"/>
        <v>369.9</v>
      </c>
    </row>
    <row r="51" spans="1:17" ht="33.75" customHeight="1" x14ac:dyDescent="0.25">
      <c r="A51" s="50">
        <v>49</v>
      </c>
      <c r="B51" s="18" t="s">
        <v>18</v>
      </c>
      <c r="C51" s="18">
        <v>50</v>
      </c>
      <c r="D51" s="56" t="s">
        <v>66</v>
      </c>
      <c r="E51" s="84"/>
      <c r="F51" s="85"/>
      <c r="G51" s="85">
        <v>8</v>
      </c>
      <c r="H51" s="85"/>
      <c r="I51" s="85"/>
      <c r="J51" s="86"/>
      <c r="K51" s="86"/>
      <c r="L51" s="86"/>
      <c r="M51" s="86"/>
      <c r="N51" s="86"/>
      <c r="O51" s="86"/>
      <c r="P51" s="86"/>
      <c r="Q51" s="57">
        <f t="shared" si="1"/>
        <v>8</v>
      </c>
    </row>
    <row r="52" spans="1:17" ht="37.5" customHeight="1" x14ac:dyDescent="0.25">
      <c r="A52" s="50">
        <v>50</v>
      </c>
      <c r="B52" s="18" t="s">
        <v>18</v>
      </c>
      <c r="C52" s="18">
        <v>50</v>
      </c>
      <c r="D52" s="56" t="s">
        <v>67</v>
      </c>
      <c r="E52" s="84"/>
      <c r="F52" s="85"/>
      <c r="G52" s="85">
        <v>20.7</v>
      </c>
      <c r="H52" s="85"/>
      <c r="I52" s="85"/>
      <c r="J52" s="86"/>
      <c r="K52" s="86"/>
      <c r="L52" s="86"/>
      <c r="M52" s="86"/>
      <c r="N52" s="86"/>
      <c r="O52" s="86"/>
      <c r="P52" s="86"/>
      <c r="Q52" s="57">
        <f t="shared" si="1"/>
        <v>20.7</v>
      </c>
    </row>
    <row r="53" spans="1:17" ht="33.75" customHeight="1" x14ac:dyDescent="0.25">
      <c r="A53" s="50">
        <v>51</v>
      </c>
      <c r="B53" s="18" t="s">
        <v>14</v>
      </c>
      <c r="C53" s="18">
        <v>50</v>
      </c>
      <c r="D53" s="56" t="s">
        <v>68</v>
      </c>
      <c r="E53" s="84"/>
      <c r="F53" s="85"/>
      <c r="G53" s="85">
        <v>133</v>
      </c>
      <c r="H53" s="85"/>
      <c r="I53" s="85"/>
      <c r="J53" s="86"/>
      <c r="K53" s="86"/>
      <c r="L53" s="86"/>
      <c r="M53" s="86"/>
      <c r="N53" s="86"/>
      <c r="O53" s="86"/>
      <c r="P53" s="86"/>
      <c r="Q53" s="57">
        <f t="shared" si="1"/>
        <v>133</v>
      </c>
    </row>
    <row r="54" spans="1:17" ht="48" customHeight="1" x14ac:dyDescent="0.25">
      <c r="A54" s="50">
        <v>52</v>
      </c>
      <c r="B54" s="18" t="s">
        <v>18</v>
      </c>
      <c r="C54" s="18">
        <v>10</v>
      </c>
      <c r="D54" s="56" t="s">
        <v>69</v>
      </c>
      <c r="E54" s="84"/>
      <c r="F54" s="85"/>
      <c r="G54" s="85">
        <v>445.9</v>
      </c>
      <c r="H54" s="85"/>
      <c r="I54" s="85"/>
      <c r="J54" s="86"/>
      <c r="K54" s="86"/>
      <c r="L54" s="86"/>
      <c r="M54" s="86"/>
      <c r="N54" s="86"/>
      <c r="O54" s="86"/>
      <c r="P54" s="86"/>
      <c r="Q54" s="57">
        <f t="shared" si="1"/>
        <v>445.9</v>
      </c>
    </row>
    <row r="55" spans="1:17" ht="60" customHeight="1" x14ac:dyDescent="0.25">
      <c r="A55" s="50">
        <v>53</v>
      </c>
      <c r="B55" s="18" t="s">
        <v>18</v>
      </c>
      <c r="C55" s="18">
        <v>10</v>
      </c>
      <c r="D55" s="56" t="s">
        <v>70</v>
      </c>
      <c r="E55" s="84"/>
      <c r="F55" s="85"/>
      <c r="G55" s="85">
        <v>445.9</v>
      </c>
      <c r="H55" s="85"/>
      <c r="I55" s="85"/>
      <c r="J55" s="86"/>
      <c r="K55" s="86"/>
      <c r="L55" s="86"/>
      <c r="M55" s="86"/>
      <c r="N55" s="86"/>
      <c r="O55" s="86"/>
      <c r="P55" s="86"/>
      <c r="Q55" s="57">
        <f t="shared" si="1"/>
        <v>445.9</v>
      </c>
    </row>
    <row r="56" spans="1:17" ht="60" customHeight="1" x14ac:dyDescent="0.25">
      <c r="A56" s="50">
        <v>54</v>
      </c>
      <c r="B56" s="18" t="s">
        <v>18</v>
      </c>
      <c r="C56" s="18">
        <v>20</v>
      </c>
      <c r="D56" s="56" t="s">
        <v>71</v>
      </c>
      <c r="E56" s="84"/>
      <c r="F56" s="85"/>
      <c r="G56" s="85">
        <v>607.9</v>
      </c>
      <c r="H56" s="85"/>
      <c r="I56" s="85"/>
      <c r="J56" s="86"/>
      <c r="K56" s="86"/>
      <c r="L56" s="86"/>
      <c r="M56" s="86"/>
      <c r="N56" s="86"/>
      <c r="O56" s="86"/>
      <c r="P56" s="86"/>
      <c r="Q56" s="57">
        <f t="shared" si="1"/>
        <v>607.9</v>
      </c>
    </row>
    <row r="57" spans="1:17" ht="60" customHeight="1" x14ac:dyDescent="0.25">
      <c r="A57" s="50">
        <v>55</v>
      </c>
      <c r="B57" s="18" t="s">
        <v>18</v>
      </c>
      <c r="C57" s="18">
        <v>20</v>
      </c>
      <c r="D57" s="56" t="s">
        <v>72</v>
      </c>
      <c r="E57" s="84"/>
      <c r="F57" s="85"/>
      <c r="G57" s="85">
        <v>694.9</v>
      </c>
      <c r="H57" s="85"/>
      <c r="I57" s="85"/>
      <c r="J57" s="86"/>
      <c r="K57" s="86"/>
      <c r="L57" s="86"/>
      <c r="M57" s="86"/>
      <c r="N57" s="86"/>
      <c r="O57" s="86"/>
      <c r="P57" s="86"/>
      <c r="Q57" s="57">
        <f t="shared" si="1"/>
        <v>694.9</v>
      </c>
    </row>
    <row r="58" spans="1:17" ht="60" customHeight="1" x14ac:dyDescent="0.25">
      <c r="A58" s="50">
        <v>56</v>
      </c>
      <c r="B58" s="18" t="s">
        <v>18</v>
      </c>
      <c r="C58" s="18">
        <v>10</v>
      </c>
      <c r="D58" s="56" t="s">
        <v>73</v>
      </c>
      <c r="E58" s="84"/>
      <c r="F58" s="85"/>
      <c r="G58" s="85">
        <v>232.9</v>
      </c>
      <c r="H58" s="85"/>
      <c r="I58" s="85"/>
      <c r="J58" s="86"/>
      <c r="K58" s="86"/>
      <c r="L58" s="86"/>
      <c r="M58" s="86"/>
      <c r="N58" s="86"/>
      <c r="O58" s="86"/>
      <c r="P58" s="86"/>
      <c r="Q58" s="57">
        <f t="shared" si="1"/>
        <v>232.9</v>
      </c>
    </row>
    <row r="59" spans="1:17" ht="60" customHeight="1" x14ac:dyDescent="0.25">
      <c r="A59" s="50">
        <v>57</v>
      </c>
      <c r="B59" s="18" t="s">
        <v>18</v>
      </c>
      <c r="C59" s="18">
        <v>10</v>
      </c>
      <c r="D59" s="56" t="s">
        <v>74</v>
      </c>
      <c r="E59" s="84"/>
      <c r="F59" s="85"/>
      <c r="G59" s="85">
        <v>232.5</v>
      </c>
      <c r="H59" s="85"/>
      <c r="I59" s="85"/>
      <c r="J59" s="86"/>
      <c r="K59" s="86"/>
      <c r="L59" s="86"/>
      <c r="M59" s="86"/>
      <c r="N59" s="86"/>
      <c r="O59" s="86"/>
      <c r="P59" s="86"/>
      <c r="Q59" s="57">
        <f t="shared" si="1"/>
        <v>232.5</v>
      </c>
    </row>
    <row r="60" spans="1:17" ht="60" customHeight="1" x14ac:dyDescent="0.25">
      <c r="A60" s="50">
        <v>58</v>
      </c>
      <c r="B60" s="18" t="s">
        <v>18</v>
      </c>
      <c r="C60" s="18">
        <v>40</v>
      </c>
      <c r="D60" s="56" t="s">
        <v>75</v>
      </c>
      <c r="E60" s="84"/>
      <c r="F60" s="85"/>
      <c r="G60" s="85">
        <v>232.9</v>
      </c>
      <c r="H60" s="85"/>
      <c r="I60" s="85"/>
      <c r="J60" s="86"/>
      <c r="K60" s="86"/>
      <c r="L60" s="86"/>
      <c r="M60" s="86"/>
      <c r="N60" s="86"/>
      <c r="O60" s="86"/>
      <c r="P60" s="86"/>
      <c r="Q60" s="57">
        <f t="shared" si="1"/>
        <v>232.9</v>
      </c>
    </row>
    <row r="61" spans="1:17" ht="60" customHeight="1" x14ac:dyDescent="0.25">
      <c r="A61" s="50">
        <v>59</v>
      </c>
      <c r="B61" s="18" t="s">
        <v>18</v>
      </c>
      <c r="C61" s="18">
        <v>10</v>
      </c>
      <c r="D61" s="56" t="s">
        <v>76</v>
      </c>
      <c r="E61" s="84"/>
      <c r="F61" s="85"/>
      <c r="G61" s="85">
        <v>266.89999999999998</v>
      </c>
      <c r="H61" s="85"/>
      <c r="I61" s="85"/>
      <c r="J61" s="86"/>
      <c r="K61" s="86"/>
      <c r="L61" s="86"/>
      <c r="M61" s="86"/>
      <c r="N61" s="86"/>
      <c r="O61" s="86"/>
      <c r="P61" s="86"/>
      <c r="Q61" s="57">
        <f t="shared" si="1"/>
        <v>266.89999999999998</v>
      </c>
    </row>
    <row r="62" spans="1:17" ht="41.25" customHeight="1" x14ac:dyDescent="0.25">
      <c r="A62" s="50">
        <v>60</v>
      </c>
      <c r="B62" s="18" t="s">
        <v>52</v>
      </c>
      <c r="C62" s="18">
        <v>500</v>
      </c>
      <c r="D62" s="56" t="s">
        <v>77</v>
      </c>
      <c r="E62" s="84"/>
      <c r="F62" s="85"/>
      <c r="G62" s="85"/>
      <c r="H62" s="85"/>
      <c r="I62" s="85">
        <v>4.9000000000000004</v>
      </c>
      <c r="J62" s="86">
        <v>5.9</v>
      </c>
      <c r="K62" s="86"/>
      <c r="L62" s="86"/>
      <c r="M62" s="86"/>
      <c r="N62" s="86"/>
      <c r="O62" s="86"/>
      <c r="P62" s="86"/>
      <c r="Q62" s="57">
        <f t="shared" si="1"/>
        <v>5.4</v>
      </c>
    </row>
    <row r="63" spans="1:17" ht="40.5" customHeight="1" x14ac:dyDescent="0.25">
      <c r="A63" s="50">
        <v>61</v>
      </c>
      <c r="B63" s="18" t="s">
        <v>52</v>
      </c>
      <c r="C63" s="18">
        <v>200</v>
      </c>
      <c r="D63" s="56" t="s">
        <v>78</v>
      </c>
      <c r="E63" s="84"/>
      <c r="F63" s="85"/>
      <c r="G63" s="85"/>
      <c r="H63" s="85"/>
      <c r="I63" s="85">
        <v>14.05</v>
      </c>
      <c r="J63" s="86"/>
      <c r="K63" s="86"/>
      <c r="L63" s="86"/>
      <c r="M63" s="86"/>
      <c r="N63" s="86"/>
      <c r="O63" s="86"/>
      <c r="P63" s="86"/>
      <c r="Q63" s="57">
        <f t="shared" si="1"/>
        <v>14.05</v>
      </c>
    </row>
    <row r="64" spans="1:17" ht="39" customHeight="1" x14ac:dyDescent="0.25">
      <c r="A64" s="50">
        <v>62</v>
      </c>
      <c r="B64" s="18" t="s">
        <v>52</v>
      </c>
      <c r="C64" s="18">
        <v>200</v>
      </c>
      <c r="D64" s="56" t="s">
        <v>79</v>
      </c>
      <c r="E64" s="84"/>
      <c r="F64" s="85"/>
      <c r="G64" s="85"/>
      <c r="H64" s="85"/>
      <c r="I64" s="85">
        <v>9.35</v>
      </c>
      <c r="J64" s="86"/>
      <c r="K64" s="86"/>
      <c r="L64" s="86"/>
      <c r="M64" s="86"/>
      <c r="N64" s="86"/>
      <c r="O64" s="86"/>
      <c r="P64" s="86"/>
      <c r="Q64" s="57">
        <f t="shared" si="1"/>
        <v>9.35</v>
      </c>
    </row>
    <row r="65" spans="1:17" ht="34.5" customHeight="1" x14ac:dyDescent="0.25">
      <c r="A65" s="50">
        <v>63</v>
      </c>
      <c r="B65" s="18" t="s">
        <v>52</v>
      </c>
      <c r="C65" s="18">
        <v>200</v>
      </c>
      <c r="D65" s="56" t="s">
        <v>80</v>
      </c>
      <c r="E65" s="84"/>
      <c r="F65" s="85"/>
      <c r="G65" s="85"/>
      <c r="H65" s="85"/>
      <c r="I65" s="85">
        <v>14.05</v>
      </c>
      <c r="J65" s="86"/>
      <c r="K65" s="86"/>
      <c r="L65" s="86"/>
      <c r="M65" s="86"/>
      <c r="N65" s="86"/>
      <c r="O65" s="86"/>
      <c r="P65" s="86"/>
      <c r="Q65" s="57">
        <f t="shared" si="1"/>
        <v>14.05</v>
      </c>
    </row>
    <row r="66" spans="1:17" ht="40.5" customHeight="1" x14ac:dyDescent="0.25">
      <c r="A66" s="50">
        <v>64</v>
      </c>
      <c r="B66" s="18" t="s">
        <v>52</v>
      </c>
      <c r="C66" s="18">
        <v>300</v>
      </c>
      <c r="D66" s="87" t="s">
        <v>81</v>
      </c>
      <c r="E66" s="84"/>
      <c r="F66" s="85"/>
      <c r="G66" s="85">
        <v>12</v>
      </c>
      <c r="H66" s="85"/>
      <c r="I66" s="85"/>
      <c r="J66" s="86"/>
      <c r="K66" s="86"/>
      <c r="L66" s="86"/>
      <c r="M66" s="86"/>
      <c r="N66" s="86"/>
      <c r="O66" s="86"/>
      <c r="P66" s="86"/>
      <c r="Q66" s="57">
        <f t="shared" si="1"/>
        <v>12</v>
      </c>
    </row>
    <row r="67" spans="1:17" ht="39.75" customHeight="1" x14ac:dyDescent="0.25">
      <c r="A67" s="50">
        <v>65</v>
      </c>
      <c r="B67" s="18" t="s">
        <v>52</v>
      </c>
      <c r="C67" s="18">
        <v>300</v>
      </c>
      <c r="D67" s="56" t="s">
        <v>82</v>
      </c>
      <c r="E67" s="84"/>
      <c r="F67" s="85"/>
      <c r="G67" s="85">
        <v>17.5</v>
      </c>
      <c r="H67" s="85"/>
      <c r="I67" s="85"/>
      <c r="J67" s="86"/>
      <c r="K67" s="86"/>
      <c r="L67" s="86"/>
      <c r="M67" s="86"/>
      <c r="N67" s="86"/>
      <c r="O67" s="86"/>
      <c r="P67" s="86"/>
      <c r="Q67" s="57">
        <f t="shared" ref="Q67" si="2">AVERAGE(E67:P67)</f>
        <v>17.5</v>
      </c>
    </row>
    <row r="68" spans="1:17" ht="45" customHeight="1" x14ac:dyDescent="0.25">
      <c r="A68" s="50">
        <v>66</v>
      </c>
      <c r="B68" s="18" t="s">
        <v>52</v>
      </c>
      <c r="C68" s="18">
        <v>300</v>
      </c>
      <c r="D68" s="56" t="s">
        <v>83</v>
      </c>
      <c r="E68" s="84"/>
      <c r="F68" s="85"/>
      <c r="G68" s="85">
        <v>22.5</v>
      </c>
      <c r="H68" s="85"/>
      <c r="I68" s="85"/>
      <c r="J68" s="86"/>
      <c r="K68" s="86"/>
      <c r="L68" s="86"/>
      <c r="M68" s="86"/>
      <c r="N68" s="86"/>
      <c r="O68" s="86"/>
      <c r="P68" s="86"/>
      <c r="Q68" s="57">
        <f t="shared" ref="Q68:Q86" si="3">AVERAGE(E68:P68)</f>
        <v>22.5</v>
      </c>
    </row>
    <row r="69" spans="1:17" ht="45" customHeight="1" x14ac:dyDescent="0.25">
      <c r="A69" s="50">
        <v>67</v>
      </c>
      <c r="B69" s="18" t="s">
        <v>52</v>
      </c>
      <c r="C69" s="18">
        <v>300</v>
      </c>
      <c r="D69" s="56" t="s">
        <v>84</v>
      </c>
      <c r="E69" s="84"/>
      <c r="F69" s="85"/>
      <c r="G69" s="85">
        <v>29</v>
      </c>
      <c r="H69" s="85"/>
      <c r="I69" s="85"/>
      <c r="J69" s="86"/>
      <c r="K69" s="86"/>
      <c r="L69" s="86"/>
      <c r="M69" s="86"/>
      <c r="N69" s="86"/>
      <c r="O69" s="86"/>
      <c r="P69" s="86"/>
      <c r="Q69" s="57">
        <f t="shared" si="3"/>
        <v>29</v>
      </c>
    </row>
    <row r="70" spans="1:17" ht="42" customHeight="1" x14ac:dyDescent="0.25">
      <c r="A70" s="50">
        <v>68</v>
      </c>
      <c r="B70" s="18" t="s">
        <v>52</v>
      </c>
      <c r="C70" s="18">
        <v>600</v>
      </c>
      <c r="D70" s="56" t="s">
        <v>85</v>
      </c>
      <c r="E70" s="84"/>
      <c r="F70" s="85"/>
      <c r="G70" s="85">
        <v>36</v>
      </c>
      <c r="H70" s="85"/>
      <c r="I70" s="85"/>
      <c r="J70" s="86"/>
      <c r="K70" s="86"/>
      <c r="L70" s="86"/>
      <c r="M70" s="86"/>
      <c r="N70" s="86"/>
      <c r="O70" s="86"/>
      <c r="P70" s="86"/>
      <c r="Q70" s="57">
        <f t="shared" si="3"/>
        <v>36</v>
      </c>
    </row>
    <row r="71" spans="1:17" ht="41.25" customHeight="1" x14ac:dyDescent="0.25">
      <c r="A71" s="50">
        <v>69</v>
      </c>
      <c r="B71" s="18" t="s">
        <v>18</v>
      </c>
      <c r="C71" s="18">
        <v>200</v>
      </c>
      <c r="D71" s="56" t="s">
        <v>86</v>
      </c>
      <c r="E71" s="84"/>
      <c r="F71" s="85"/>
      <c r="G71" s="85">
        <v>106</v>
      </c>
      <c r="H71" s="85"/>
      <c r="I71" s="85"/>
      <c r="J71" s="86"/>
      <c r="K71" s="86"/>
      <c r="L71" s="86"/>
      <c r="M71" s="86"/>
      <c r="N71" s="86"/>
      <c r="O71" s="86"/>
      <c r="P71" s="86"/>
      <c r="Q71" s="57">
        <f t="shared" si="3"/>
        <v>106</v>
      </c>
    </row>
    <row r="72" spans="1:17" ht="44.25" customHeight="1" x14ac:dyDescent="0.25">
      <c r="A72" s="50">
        <v>70</v>
      </c>
      <c r="B72" s="18" t="s">
        <v>18</v>
      </c>
      <c r="C72" s="18">
        <v>20</v>
      </c>
      <c r="D72" s="56" t="s">
        <v>87</v>
      </c>
      <c r="E72" s="84"/>
      <c r="F72" s="85">
        <v>711.56</v>
      </c>
      <c r="G72" s="85"/>
      <c r="H72" s="85"/>
      <c r="I72" s="85"/>
      <c r="J72" s="86"/>
      <c r="K72" s="86"/>
      <c r="L72" s="86"/>
      <c r="M72" s="86"/>
      <c r="N72" s="86"/>
      <c r="O72" s="86"/>
      <c r="P72" s="86"/>
      <c r="Q72" s="57">
        <f t="shared" si="3"/>
        <v>711.56</v>
      </c>
    </row>
    <row r="73" spans="1:17" ht="35.25" customHeight="1" x14ac:dyDescent="0.25">
      <c r="A73" s="50">
        <v>71</v>
      </c>
      <c r="B73" s="18" t="s">
        <v>18</v>
      </c>
      <c r="C73" s="18">
        <v>100</v>
      </c>
      <c r="D73" s="56" t="s">
        <v>88</v>
      </c>
      <c r="E73" s="84">
        <v>63.87</v>
      </c>
      <c r="F73" s="85"/>
      <c r="G73" s="85">
        <v>69</v>
      </c>
      <c r="H73" s="85"/>
      <c r="I73" s="85"/>
      <c r="J73" s="86"/>
      <c r="K73" s="86"/>
      <c r="L73" s="86"/>
      <c r="M73" s="86"/>
      <c r="N73" s="86"/>
      <c r="O73" s="86"/>
      <c r="P73" s="86"/>
      <c r="Q73" s="57">
        <f t="shared" si="3"/>
        <v>66.435000000000002</v>
      </c>
    </row>
    <row r="74" spans="1:17" ht="39.75" customHeight="1" x14ac:dyDescent="0.25">
      <c r="A74" s="50">
        <v>72</v>
      </c>
      <c r="B74" s="18" t="s">
        <v>18</v>
      </c>
      <c r="C74" s="18">
        <v>100</v>
      </c>
      <c r="D74" s="56" t="s">
        <v>89</v>
      </c>
      <c r="E74" s="84"/>
      <c r="F74" s="85"/>
      <c r="G74" s="85">
        <v>165</v>
      </c>
      <c r="H74" s="85"/>
      <c r="I74" s="85"/>
      <c r="J74" s="86"/>
      <c r="K74" s="86"/>
      <c r="L74" s="86"/>
      <c r="M74" s="86"/>
      <c r="N74" s="86"/>
      <c r="O74" s="86"/>
      <c r="P74" s="86"/>
      <c r="Q74" s="57">
        <f t="shared" si="3"/>
        <v>165</v>
      </c>
    </row>
    <row r="75" spans="1:17" ht="38.25" customHeight="1" x14ac:dyDescent="0.25">
      <c r="A75" s="50">
        <v>73</v>
      </c>
      <c r="B75" s="18" t="s">
        <v>21</v>
      </c>
      <c r="C75" s="18">
        <v>20</v>
      </c>
      <c r="D75" s="56" t="s">
        <v>90</v>
      </c>
      <c r="E75" s="84"/>
      <c r="F75" s="85"/>
      <c r="G75" s="85">
        <v>680</v>
      </c>
      <c r="H75" s="85"/>
      <c r="I75" s="85"/>
      <c r="J75" s="86"/>
      <c r="K75" s="86"/>
      <c r="L75" s="86"/>
      <c r="M75" s="86"/>
      <c r="N75" s="86">
        <v>470</v>
      </c>
      <c r="O75" s="86"/>
      <c r="P75" s="86"/>
      <c r="Q75" s="57">
        <f t="shared" si="3"/>
        <v>575</v>
      </c>
    </row>
    <row r="76" spans="1:17" ht="41.25" customHeight="1" x14ac:dyDescent="0.25">
      <c r="A76" s="50">
        <v>74</v>
      </c>
      <c r="B76" s="18" t="s">
        <v>18</v>
      </c>
      <c r="C76" s="18">
        <v>100</v>
      </c>
      <c r="D76" s="56" t="s">
        <v>91</v>
      </c>
      <c r="E76" s="84"/>
      <c r="F76" s="85"/>
      <c r="G76" s="85">
        <v>69</v>
      </c>
      <c r="H76" s="85"/>
      <c r="I76" s="85"/>
      <c r="J76" s="86"/>
      <c r="K76" s="86"/>
      <c r="L76" s="86"/>
      <c r="M76" s="86"/>
      <c r="N76" s="86"/>
      <c r="O76" s="86"/>
      <c r="P76" s="86"/>
      <c r="Q76" s="57">
        <f t="shared" si="3"/>
        <v>69</v>
      </c>
    </row>
    <row r="77" spans="1:17" ht="48" customHeight="1" x14ac:dyDescent="0.25">
      <c r="A77" s="50">
        <v>75</v>
      </c>
      <c r="B77" s="18" t="s">
        <v>18</v>
      </c>
      <c r="C77" s="18">
        <v>100</v>
      </c>
      <c r="D77" s="56" t="s">
        <v>92</v>
      </c>
      <c r="E77" s="84"/>
      <c r="F77" s="85"/>
      <c r="G77" s="85">
        <v>41</v>
      </c>
      <c r="H77" s="85"/>
      <c r="I77" s="85"/>
      <c r="J77" s="86"/>
      <c r="K77" s="86"/>
      <c r="L77" s="86"/>
      <c r="M77" s="86"/>
      <c r="N77" s="86"/>
      <c r="O77" s="86"/>
      <c r="P77" s="86"/>
      <c r="Q77" s="57">
        <f t="shared" si="3"/>
        <v>41</v>
      </c>
    </row>
    <row r="78" spans="1:17" ht="26.25" customHeight="1" x14ac:dyDescent="0.25">
      <c r="A78" s="50">
        <v>76</v>
      </c>
      <c r="B78" s="18" t="s">
        <v>52</v>
      </c>
      <c r="C78" s="18">
        <v>100</v>
      </c>
      <c r="D78" s="56" t="s">
        <v>93</v>
      </c>
      <c r="E78" s="84"/>
      <c r="F78" s="85"/>
      <c r="G78" s="85"/>
      <c r="H78" s="85"/>
      <c r="I78" s="85"/>
      <c r="J78" s="86"/>
      <c r="K78" s="86"/>
      <c r="L78" s="86"/>
      <c r="M78" s="86"/>
      <c r="N78" s="86"/>
      <c r="O78" s="86"/>
      <c r="P78" s="86">
        <v>89.5</v>
      </c>
      <c r="Q78" s="57">
        <f t="shared" si="3"/>
        <v>89.5</v>
      </c>
    </row>
    <row r="79" spans="1:17" ht="39" customHeight="1" x14ac:dyDescent="0.25">
      <c r="A79" s="50">
        <v>77</v>
      </c>
      <c r="B79" s="18" t="s">
        <v>52</v>
      </c>
      <c r="C79" s="18">
        <v>100</v>
      </c>
      <c r="D79" s="56" t="s">
        <v>94</v>
      </c>
      <c r="E79" s="85"/>
      <c r="F79" s="85"/>
      <c r="G79" s="85"/>
      <c r="H79" s="85"/>
      <c r="I79" s="85"/>
      <c r="J79" s="86"/>
      <c r="K79" s="86"/>
      <c r="L79" s="86"/>
      <c r="M79" s="86"/>
      <c r="N79" s="86"/>
      <c r="O79" s="86"/>
      <c r="P79" s="86">
        <v>60</v>
      </c>
      <c r="Q79" s="57">
        <f t="shared" si="3"/>
        <v>60</v>
      </c>
    </row>
    <row r="80" spans="1:17" ht="46.5" customHeight="1" x14ac:dyDescent="0.25">
      <c r="A80" s="26">
        <v>78</v>
      </c>
      <c r="B80" s="18" t="s">
        <v>95</v>
      </c>
      <c r="C80" s="18">
        <v>500</v>
      </c>
      <c r="D80" s="56" t="s">
        <v>96</v>
      </c>
      <c r="E80" s="78"/>
      <c r="F80" s="78"/>
      <c r="G80" s="85">
        <v>63</v>
      </c>
      <c r="H80" s="85"/>
      <c r="I80" s="85"/>
      <c r="J80" s="85"/>
      <c r="K80" s="86"/>
      <c r="L80" s="86"/>
      <c r="M80" s="86"/>
      <c r="N80" s="86"/>
      <c r="O80" s="86"/>
      <c r="P80" s="86"/>
      <c r="Q80" s="57">
        <f t="shared" si="3"/>
        <v>63</v>
      </c>
    </row>
    <row r="81" spans="1:17" ht="55.5" customHeight="1" x14ac:dyDescent="0.25">
      <c r="A81" s="26">
        <v>79</v>
      </c>
      <c r="B81" s="18" t="s">
        <v>95</v>
      </c>
      <c r="C81" s="18">
        <v>500</v>
      </c>
      <c r="D81" s="56" t="s">
        <v>97</v>
      </c>
      <c r="E81" s="85"/>
      <c r="F81" s="85"/>
      <c r="G81" s="85">
        <v>98</v>
      </c>
      <c r="H81" s="85"/>
      <c r="I81" s="85"/>
      <c r="J81" s="86"/>
      <c r="K81" s="86"/>
      <c r="L81" s="86"/>
      <c r="M81" s="86"/>
      <c r="N81" s="86"/>
      <c r="O81" s="86"/>
      <c r="P81" s="86"/>
      <c r="Q81" s="57">
        <f t="shared" si="3"/>
        <v>98</v>
      </c>
    </row>
    <row r="82" spans="1:17" ht="44.25" customHeight="1" x14ac:dyDescent="0.25">
      <c r="A82" s="26">
        <v>80</v>
      </c>
      <c r="B82" s="18" t="s">
        <v>95</v>
      </c>
      <c r="C82" s="18">
        <v>500</v>
      </c>
      <c r="D82" s="56" t="s">
        <v>98</v>
      </c>
      <c r="E82" s="85"/>
      <c r="F82" s="85"/>
      <c r="G82" s="85">
        <v>14.5</v>
      </c>
      <c r="H82" s="85"/>
      <c r="I82" s="85"/>
      <c r="J82" s="86"/>
      <c r="K82" s="86"/>
      <c r="L82" s="86"/>
      <c r="M82" s="86"/>
      <c r="N82" s="86"/>
      <c r="O82" s="86"/>
      <c r="P82" s="86"/>
      <c r="Q82" s="57">
        <f t="shared" si="3"/>
        <v>14.5</v>
      </c>
    </row>
    <row r="83" spans="1:17" ht="66" customHeight="1" x14ac:dyDescent="0.25">
      <c r="A83" s="26">
        <v>81</v>
      </c>
      <c r="B83" s="18" t="s">
        <v>95</v>
      </c>
      <c r="C83" s="18">
        <v>500</v>
      </c>
      <c r="D83" s="56" t="s">
        <v>99</v>
      </c>
      <c r="E83" s="85"/>
      <c r="F83" s="85"/>
      <c r="G83" s="85">
        <v>38.5</v>
      </c>
      <c r="H83" s="85"/>
      <c r="I83" s="85"/>
      <c r="J83" s="86"/>
      <c r="K83" s="86"/>
      <c r="L83" s="86"/>
      <c r="M83" s="86"/>
      <c r="N83" s="86"/>
      <c r="O83" s="86"/>
      <c r="P83" s="86"/>
      <c r="Q83" s="57">
        <f t="shared" si="3"/>
        <v>38.5</v>
      </c>
    </row>
    <row r="84" spans="1:17" ht="57.75" customHeight="1" x14ac:dyDescent="0.25">
      <c r="A84" s="26">
        <v>82</v>
      </c>
      <c r="B84" s="18" t="s">
        <v>52</v>
      </c>
      <c r="C84" s="18">
        <v>100</v>
      </c>
      <c r="D84" s="56" t="s">
        <v>100</v>
      </c>
      <c r="E84" s="85"/>
      <c r="F84" s="85"/>
      <c r="G84" s="85"/>
      <c r="H84" s="85"/>
      <c r="I84" s="85">
        <v>9.35</v>
      </c>
      <c r="J84" s="86"/>
      <c r="K84" s="86"/>
      <c r="L84" s="86"/>
      <c r="M84" s="86"/>
      <c r="N84" s="86"/>
      <c r="O84" s="86"/>
      <c r="P84" s="86"/>
      <c r="Q84" s="57">
        <f t="shared" si="3"/>
        <v>9.35</v>
      </c>
    </row>
    <row r="85" spans="1:17" ht="43.5" customHeight="1" x14ac:dyDescent="0.25">
      <c r="A85" s="26">
        <v>83</v>
      </c>
      <c r="B85" s="18" t="s">
        <v>52</v>
      </c>
      <c r="C85" s="18">
        <v>100</v>
      </c>
      <c r="D85" s="56" t="s">
        <v>101</v>
      </c>
      <c r="E85" s="85"/>
      <c r="F85" s="85"/>
      <c r="G85" s="85"/>
      <c r="H85" s="85"/>
      <c r="I85" s="85">
        <v>29.9</v>
      </c>
      <c r="J85" s="86"/>
      <c r="K85" s="86"/>
      <c r="L85" s="86"/>
      <c r="M85" s="86"/>
      <c r="N85" s="86"/>
      <c r="O85" s="86"/>
      <c r="P85" s="86"/>
      <c r="Q85" s="57">
        <f t="shared" si="3"/>
        <v>29.9</v>
      </c>
    </row>
    <row r="86" spans="1:17" ht="48.75" customHeight="1" x14ac:dyDescent="0.25">
      <c r="A86" s="26">
        <v>84</v>
      </c>
      <c r="B86" s="18" t="s">
        <v>52</v>
      </c>
      <c r="C86" s="18">
        <v>100</v>
      </c>
      <c r="D86" s="56" t="s">
        <v>102</v>
      </c>
      <c r="E86" s="78"/>
      <c r="F86" s="78"/>
      <c r="G86" s="85"/>
      <c r="H86" s="85"/>
      <c r="I86" s="85">
        <v>37.9</v>
      </c>
      <c r="J86" s="85"/>
      <c r="K86" s="86"/>
      <c r="L86" s="86"/>
      <c r="M86" s="86"/>
      <c r="N86" s="86"/>
      <c r="O86" s="86"/>
      <c r="P86" s="86"/>
      <c r="Q86" s="57">
        <f t="shared" si="3"/>
        <v>37.9</v>
      </c>
    </row>
  </sheetData>
  <mergeCells count="1">
    <mergeCell ref="A1:Q1"/>
  </mergeCells>
  <pageMargins left="0.51180555555555596" right="0.51180555555555596" top="0.78749999999999998" bottom="0.78749999999999998" header="0.511811023622047" footer="0.511811023622047"/>
  <pageSetup paperSize="9" scale="35" fitToHeight="0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6"/>
  <sheetViews>
    <sheetView topLeftCell="A34" zoomScale="84" zoomScaleNormal="84" workbookViewId="0">
      <selection activeCell="A2" sqref="A2:J86"/>
    </sheetView>
  </sheetViews>
  <sheetFormatPr defaultColWidth="9.140625" defaultRowHeight="15" x14ac:dyDescent="0.25"/>
  <cols>
    <col min="1" max="1" width="5.85546875" customWidth="1"/>
    <col min="2" max="2" width="7" customWidth="1"/>
    <col min="3" max="3" width="8.42578125" customWidth="1"/>
    <col min="4" max="4" width="52.28515625" customWidth="1"/>
    <col min="5" max="5" width="21.85546875" customWidth="1"/>
    <col min="6" max="6" width="17.140625" customWidth="1"/>
    <col min="7" max="7" width="18" customWidth="1"/>
    <col min="8" max="8" width="15.28515625" customWidth="1"/>
    <col min="9" max="10" width="15.140625" customWidth="1"/>
    <col min="16384" max="16384" width="11.5703125" customWidth="1"/>
  </cols>
  <sheetData>
    <row r="1" spans="1:10" ht="15.75" thickBot="1" x14ac:dyDescent="0.3">
      <c r="A1" s="139" t="s">
        <v>179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s="61" customFormat="1" ht="59.25" customHeight="1" thickBot="1" x14ac:dyDescent="0.25">
      <c r="A2" s="58" t="s">
        <v>1</v>
      </c>
      <c r="B2" s="59" t="s">
        <v>169</v>
      </c>
      <c r="C2" s="60" t="s">
        <v>170</v>
      </c>
      <c r="D2" s="155" t="s">
        <v>5</v>
      </c>
      <c r="E2" s="74" t="s">
        <v>123</v>
      </c>
      <c r="F2" s="70" t="s">
        <v>180</v>
      </c>
      <c r="G2" s="70" t="s">
        <v>181</v>
      </c>
      <c r="H2" s="70" t="s">
        <v>182</v>
      </c>
      <c r="I2" s="70" t="s">
        <v>183</v>
      </c>
      <c r="J2" s="71" t="s">
        <v>176</v>
      </c>
    </row>
    <row r="3" spans="1:10" s="61" customFormat="1" ht="36.75" customHeight="1" x14ac:dyDescent="0.25">
      <c r="A3" s="72">
        <v>1</v>
      </c>
      <c r="B3" s="151" t="s">
        <v>14</v>
      </c>
      <c r="C3" s="151">
        <v>600</v>
      </c>
      <c r="D3" s="73" t="s">
        <v>15</v>
      </c>
      <c r="E3" s="152">
        <v>153</v>
      </c>
      <c r="F3" s="153">
        <v>195</v>
      </c>
      <c r="G3" s="154">
        <v>160</v>
      </c>
      <c r="H3" s="154">
        <v>129</v>
      </c>
      <c r="I3" s="57">
        <f>MEDIAN(E3:H3)</f>
        <v>156.5</v>
      </c>
      <c r="J3" s="57">
        <f>AVERAGE(E3:H3)</f>
        <v>159.25</v>
      </c>
    </row>
    <row r="4" spans="1:10" s="61" customFormat="1" ht="33" customHeight="1" x14ac:dyDescent="0.25">
      <c r="A4" s="50">
        <v>2</v>
      </c>
      <c r="B4" s="18" t="s">
        <v>14</v>
      </c>
      <c r="C4" s="18">
        <v>500</v>
      </c>
      <c r="D4" s="56" t="s">
        <v>16</v>
      </c>
      <c r="E4" s="66">
        <v>200</v>
      </c>
      <c r="F4" s="63"/>
      <c r="G4" s="81">
        <v>224</v>
      </c>
      <c r="H4" s="81">
        <v>170</v>
      </c>
      <c r="I4" s="65">
        <f t="shared" ref="I4:I67" si="0">MEDIAN(E4:H4)</f>
        <v>200</v>
      </c>
      <c r="J4" s="65">
        <f t="shared" ref="J4:J67" si="1">AVERAGE(E4:H4)</f>
        <v>198</v>
      </c>
    </row>
    <row r="5" spans="1:10" s="61" customFormat="1" ht="39.75" customHeight="1" x14ac:dyDescent="0.25">
      <c r="A5" s="50">
        <v>3</v>
      </c>
      <c r="B5" s="18" t="s">
        <v>14</v>
      </c>
      <c r="C5" s="18">
        <v>500</v>
      </c>
      <c r="D5" s="56" t="s">
        <v>17</v>
      </c>
      <c r="E5" s="62">
        <v>169</v>
      </c>
      <c r="F5" s="67">
        <v>159</v>
      </c>
      <c r="G5" s="81">
        <v>170</v>
      </c>
      <c r="H5" s="81">
        <v>129</v>
      </c>
      <c r="I5" s="65">
        <f t="shared" si="0"/>
        <v>164</v>
      </c>
      <c r="J5" s="65">
        <f t="shared" si="1"/>
        <v>156.75</v>
      </c>
    </row>
    <row r="6" spans="1:10" s="61" customFormat="1" ht="43.5" customHeight="1" x14ac:dyDescent="0.25">
      <c r="A6" s="50">
        <v>4</v>
      </c>
      <c r="B6" s="18" t="s">
        <v>18</v>
      </c>
      <c r="C6" s="18">
        <v>20</v>
      </c>
      <c r="D6" s="56" t="s">
        <v>19</v>
      </c>
      <c r="E6" s="66">
        <v>189.9</v>
      </c>
      <c r="F6" s="80">
        <v>99.9</v>
      </c>
      <c r="G6" s="81">
        <v>190</v>
      </c>
      <c r="H6" s="81">
        <v>170</v>
      </c>
      <c r="I6" s="65">
        <f t="shared" si="0"/>
        <v>179.95</v>
      </c>
      <c r="J6" s="65">
        <f t="shared" si="1"/>
        <v>162.44999999999999</v>
      </c>
    </row>
    <row r="7" spans="1:10" s="61" customFormat="1" ht="40.5" customHeight="1" x14ac:dyDescent="0.25">
      <c r="A7" s="50">
        <v>5</v>
      </c>
      <c r="B7" s="18" t="s">
        <v>18</v>
      </c>
      <c r="C7" s="18">
        <v>20</v>
      </c>
      <c r="D7" s="56" t="s">
        <v>20</v>
      </c>
      <c r="E7" s="66">
        <v>189.9</v>
      </c>
      <c r="F7" s="68"/>
      <c r="G7" s="81">
        <v>190</v>
      </c>
      <c r="H7" s="81">
        <v>170</v>
      </c>
      <c r="I7" s="65">
        <f t="shared" si="0"/>
        <v>189.9</v>
      </c>
      <c r="J7" s="65">
        <f t="shared" si="1"/>
        <v>183.29999999999998</v>
      </c>
    </row>
    <row r="8" spans="1:10" s="61" customFormat="1" ht="60.75" customHeight="1" x14ac:dyDescent="0.25">
      <c r="A8" s="50">
        <v>6</v>
      </c>
      <c r="B8" s="18" t="s">
        <v>21</v>
      </c>
      <c r="C8" s="18">
        <v>50</v>
      </c>
      <c r="D8" s="56" t="s">
        <v>22</v>
      </c>
      <c r="E8" s="66">
        <v>660</v>
      </c>
      <c r="F8" s="80"/>
      <c r="G8" s="79">
        <v>680</v>
      </c>
      <c r="H8" s="82">
        <v>530</v>
      </c>
      <c r="I8" s="65">
        <f>MEDIAN(E8:H8)</f>
        <v>660</v>
      </c>
      <c r="J8" s="65">
        <f t="shared" si="1"/>
        <v>623.33333333333337</v>
      </c>
    </row>
    <row r="9" spans="1:10" s="61" customFormat="1" ht="34.5" customHeight="1" x14ac:dyDescent="0.25">
      <c r="A9" s="50">
        <v>7</v>
      </c>
      <c r="B9" s="18" t="s">
        <v>23</v>
      </c>
      <c r="C9" s="18">
        <v>500</v>
      </c>
      <c r="D9" s="56" t="s">
        <v>24</v>
      </c>
      <c r="E9" s="26"/>
      <c r="F9" s="79">
        <v>100</v>
      </c>
      <c r="G9" s="81">
        <v>26</v>
      </c>
      <c r="H9" s="82">
        <v>5.3</v>
      </c>
      <c r="I9" s="65">
        <f t="shared" si="0"/>
        <v>26</v>
      </c>
      <c r="J9" s="65">
        <f t="shared" si="1"/>
        <v>43.766666666666673</v>
      </c>
    </row>
    <row r="10" spans="1:10" s="61" customFormat="1" ht="53.25" customHeight="1" x14ac:dyDescent="0.25">
      <c r="A10" s="50">
        <v>8</v>
      </c>
      <c r="B10" s="18" t="s">
        <v>18</v>
      </c>
      <c r="C10" s="18">
        <v>10</v>
      </c>
      <c r="D10" s="56" t="s">
        <v>25</v>
      </c>
      <c r="E10" s="66">
        <v>412</v>
      </c>
      <c r="F10" s="79">
        <v>499</v>
      </c>
      <c r="G10" s="81">
        <v>480</v>
      </c>
      <c r="H10" s="81">
        <v>359</v>
      </c>
      <c r="I10" s="65">
        <f t="shared" si="0"/>
        <v>446</v>
      </c>
      <c r="J10" s="65">
        <f t="shared" si="1"/>
        <v>437.5</v>
      </c>
    </row>
    <row r="11" spans="1:10" s="61" customFormat="1" ht="45" customHeight="1" x14ac:dyDescent="0.25">
      <c r="A11" s="50">
        <v>9</v>
      </c>
      <c r="B11" s="18" t="s">
        <v>18</v>
      </c>
      <c r="C11" s="18">
        <v>2</v>
      </c>
      <c r="D11" s="56" t="s">
        <v>26</v>
      </c>
      <c r="E11" s="26"/>
      <c r="F11" s="79">
        <v>7056</v>
      </c>
      <c r="G11" s="81">
        <v>8100</v>
      </c>
      <c r="H11" s="81">
        <v>3890</v>
      </c>
      <c r="I11" s="65">
        <f t="shared" si="0"/>
        <v>7056</v>
      </c>
      <c r="J11" s="65">
        <f t="shared" si="1"/>
        <v>6348.666666666667</v>
      </c>
    </row>
    <row r="12" spans="1:10" s="61" customFormat="1" ht="62.25" customHeight="1" x14ac:dyDescent="0.25">
      <c r="A12" s="50">
        <v>10</v>
      </c>
      <c r="B12" s="18" t="s">
        <v>18</v>
      </c>
      <c r="C12" s="18">
        <v>2</v>
      </c>
      <c r="D12" s="56" t="s">
        <v>27</v>
      </c>
      <c r="E12" s="26"/>
      <c r="F12" s="79">
        <v>6265</v>
      </c>
      <c r="G12" s="81">
        <v>16700</v>
      </c>
      <c r="H12" s="81">
        <v>5300</v>
      </c>
      <c r="I12" s="65">
        <f t="shared" si="0"/>
        <v>6265</v>
      </c>
      <c r="J12" s="65">
        <f t="shared" si="1"/>
        <v>9421.6666666666661</v>
      </c>
    </row>
    <row r="13" spans="1:10" s="61" customFormat="1" ht="54.75" customHeight="1" x14ac:dyDescent="0.25">
      <c r="A13" s="50">
        <v>11</v>
      </c>
      <c r="B13" s="18" t="s">
        <v>18</v>
      </c>
      <c r="C13" s="18">
        <v>2</v>
      </c>
      <c r="D13" s="56" t="s">
        <v>28</v>
      </c>
      <c r="E13" s="66">
        <v>1169.9000000000001</v>
      </c>
      <c r="F13" s="79">
        <v>1230</v>
      </c>
      <c r="G13" s="81">
        <v>1445</v>
      </c>
      <c r="H13" s="81">
        <v>929</v>
      </c>
      <c r="I13" s="65">
        <f t="shared" si="0"/>
        <v>1199.95</v>
      </c>
      <c r="J13" s="65">
        <f t="shared" si="1"/>
        <v>1193.4749999999999</v>
      </c>
    </row>
    <row r="14" spans="1:10" s="61" customFormat="1" ht="66" customHeight="1" x14ac:dyDescent="0.25">
      <c r="A14" s="50">
        <v>12</v>
      </c>
      <c r="B14" s="18" t="s">
        <v>18</v>
      </c>
      <c r="C14" s="18">
        <v>10</v>
      </c>
      <c r="D14" s="56" t="s">
        <v>29</v>
      </c>
      <c r="E14" s="66">
        <v>309.89999999999998</v>
      </c>
      <c r="F14" s="79">
        <v>20</v>
      </c>
      <c r="G14" s="81">
        <v>270</v>
      </c>
      <c r="H14" s="81">
        <v>235</v>
      </c>
      <c r="I14" s="65">
        <f t="shared" si="0"/>
        <v>252.5</v>
      </c>
      <c r="J14" s="65">
        <f t="shared" si="1"/>
        <v>208.72499999999999</v>
      </c>
    </row>
    <row r="15" spans="1:10" s="61" customFormat="1" ht="41.25" customHeight="1" x14ac:dyDescent="0.25">
      <c r="A15" s="50">
        <v>13</v>
      </c>
      <c r="B15" s="18" t="s">
        <v>18</v>
      </c>
      <c r="C15" s="18">
        <v>2</v>
      </c>
      <c r="D15" s="56" t="s">
        <v>30</v>
      </c>
      <c r="E15" s="66">
        <v>3400</v>
      </c>
      <c r="F15" s="79">
        <v>3590</v>
      </c>
      <c r="G15" s="81">
        <v>3220</v>
      </c>
      <c r="H15" s="81">
        <v>2020</v>
      </c>
      <c r="I15" s="65">
        <f t="shared" si="0"/>
        <v>3310</v>
      </c>
      <c r="J15" s="65">
        <f t="shared" si="1"/>
        <v>3057.5</v>
      </c>
    </row>
    <row r="16" spans="1:10" s="61" customFormat="1" ht="49.5" customHeight="1" x14ac:dyDescent="0.25">
      <c r="A16" s="50">
        <v>14</v>
      </c>
      <c r="B16" s="18" t="s">
        <v>18</v>
      </c>
      <c r="C16" s="18">
        <v>15</v>
      </c>
      <c r="D16" s="56" t="s">
        <v>31</v>
      </c>
      <c r="E16" s="66">
        <v>248.9</v>
      </c>
      <c r="F16" s="79">
        <v>95</v>
      </c>
      <c r="G16" s="81">
        <v>90</v>
      </c>
      <c r="H16" s="81">
        <v>266</v>
      </c>
      <c r="I16" s="65">
        <f t="shared" si="0"/>
        <v>171.95</v>
      </c>
      <c r="J16" s="65">
        <f t="shared" si="1"/>
        <v>174.97499999999999</v>
      </c>
    </row>
    <row r="17" spans="1:10" s="61" customFormat="1" ht="78" customHeight="1" x14ac:dyDescent="0.25">
      <c r="A17" s="50">
        <v>15</v>
      </c>
      <c r="B17" s="18" t="s">
        <v>18</v>
      </c>
      <c r="C17" s="18">
        <v>15</v>
      </c>
      <c r="D17" s="56" t="s">
        <v>32</v>
      </c>
      <c r="E17" s="66">
        <v>234.9</v>
      </c>
      <c r="F17" s="79">
        <v>39</v>
      </c>
      <c r="G17" s="81">
        <v>344</v>
      </c>
      <c r="H17" s="81">
        <v>109</v>
      </c>
      <c r="I17" s="65">
        <f t="shared" si="0"/>
        <v>171.95</v>
      </c>
      <c r="J17" s="65">
        <f t="shared" si="1"/>
        <v>181.72499999999999</v>
      </c>
    </row>
    <row r="18" spans="1:10" s="61" customFormat="1" ht="48" customHeight="1" x14ac:dyDescent="0.25">
      <c r="A18" s="50">
        <v>16</v>
      </c>
      <c r="B18" s="18" t="s">
        <v>18</v>
      </c>
      <c r="C18" s="18">
        <v>10</v>
      </c>
      <c r="D18" s="56" t="s">
        <v>33</v>
      </c>
      <c r="E18" s="66">
        <v>19.899999999999999</v>
      </c>
      <c r="F18" s="80">
        <v>15.9</v>
      </c>
      <c r="G18" s="81">
        <v>20</v>
      </c>
      <c r="H18" s="82">
        <v>15.9</v>
      </c>
      <c r="I18" s="65">
        <f t="shared" si="0"/>
        <v>17.899999999999999</v>
      </c>
      <c r="J18" s="65">
        <f t="shared" si="1"/>
        <v>17.925000000000001</v>
      </c>
    </row>
    <row r="19" spans="1:10" s="61" customFormat="1" ht="59.25" customHeight="1" x14ac:dyDescent="0.25">
      <c r="A19" s="50">
        <v>17</v>
      </c>
      <c r="B19" s="18" t="s">
        <v>34</v>
      </c>
      <c r="C19" s="18">
        <v>500</v>
      </c>
      <c r="D19" s="56" t="s">
        <v>35</v>
      </c>
      <c r="E19" s="66">
        <v>12.5</v>
      </c>
      <c r="F19" s="80">
        <v>12.9</v>
      </c>
      <c r="G19" s="81">
        <v>16</v>
      </c>
      <c r="H19" s="82">
        <v>10.9</v>
      </c>
      <c r="I19" s="65">
        <f t="shared" si="0"/>
        <v>12.7</v>
      </c>
      <c r="J19" s="65">
        <f t="shared" si="1"/>
        <v>13.074999999999999</v>
      </c>
    </row>
    <row r="20" spans="1:10" s="61" customFormat="1" ht="73.5" customHeight="1" x14ac:dyDescent="0.25">
      <c r="A20" s="50">
        <v>18</v>
      </c>
      <c r="B20" s="18" t="s">
        <v>34</v>
      </c>
      <c r="C20" s="18">
        <v>200</v>
      </c>
      <c r="D20" s="56" t="s">
        <v>36</v>
      </c>
      <c r="E20" s="66">
        <v>18.2</v>
      </c>
      <c r="F20" s="80">
        <v>17.899999999999999</v>
      </c>
      <c r="G20" s="81">
        <v>20</v>
      </c>
      <c r="H20" s="82">
        <v>13.9</v>
      </c>
      <c r="I20" s="65">
        <f t="shared" si="0"/>
        <v>18.049999999999997</v>
      </c>
      <c r="J20" s="65">
        <f t="shared" si="1"/>
        <v>17.5</v>
      </c>
    </row>
    <row r="21" spans="1:10" s="61" customFormat="1" ht="42" customHeight="1" x14ac:dyDescent="0.25">
      <c r="A21" s="50">
        <v>19</v>
      </c>
      <c r="B21" s="18" t="s">
        <v>18</v>
      </c>
      <c r="C21" s="18">
        <v>5000</v>
      </c>
      <c r="D21" s="56" t="s">
        <v>37</v>
      </c>
      <c r="E21" s="66">
        <v>2.4</v>
      </c>
      <c r="F21" s="80">
        <v>2.8</v>
      </c>
      <c r="G21" s="82">
        <v>2.4</v>
      </c>
      <c r="H21" s="82">
        <v>1.1000000000000001</v>
      </c>
      <c r="I21" s="65">
        <f t="shared" si="0"/>
        <v>2.4</v>
      </c>
      <c r="J21" s="65">
        <f t="shared" si="1"/>
        <v>2.1749999999999998</v>
      </c>
    </row>
    <row r="22" spans="1:10" s="61" customFormat="1" ht="41.25" customHeight="1" x14ac:dyDescent="0.25">
      <c r="A22" s="50">
        <v>20</v>
      </c>
      <c r="B22" s="18" t="s">
        <v>18</v>
      </c>
      <c r="C22" s="18">
        <v>5000</v>
      </c>
      <c r="D22" s="56" t="s">
        <v>38</v>
      </c>
      <c r="E22" s="66">
        <v>2.4</v>
      </c>
      <c r="F22" s="80">
        <v>3.2</v>
      </c>
      <c r="G22" s="82">
        <v>2.4</v>
      </c>
      <c r="H22" s="82">
        <v>1.1000000000000001</v>
      </c>
      <c r="I22" s="65">
        <f t="shared" si="0"/>
        <v>2.4</v>
      </c>
      <c r="J22" s="65">
        <f t="shared" si="1"/>
        <v>2.2749999999999999</v>
      </c>
    </row>
    <row r="23" spans="1:10" s="61" customFormat="1" ht="42" customHeight="1" x14ac:dyDescent="0.25">
      <c r="A23" s="50">
        <v>21</v>
      </c>
      <c r="B23" s="18" t="s">
        <v>18</v>
      </c>
      <c r="C23" s="18">
        <v>50</v>
      </c>
      <c r="D23" s="56" t="s">
        <v>39</v>
      </c>
      <c r="E23" s="66">
        <v>14</v>
      </c>
      <c r="F23" s="80">
        <v>3.5</v>
      </c>
      <c r="G23" s="81">
        <v>10</v>
      </c>
      <c r="H23" s="64"/>
      <c r="I23" s="65">
        <f t="shared" si="0"/>
        <v>10</v>
      </c>
      <c r="J23" s="65">
        <f t="shared" si="1"/>
        <v>9.1666666666666661</v>
      </c>
    </row>
    <row r="24" spans="1:10" s="61" customFormat="1" ht="45.75" customHeight="1" x14ac:dyDescent="0.25">
      <c r="A24" s="50">
        <v>22</v>
      </c>
      <c r="B24" s="18" t="s">
        <v>18</v>
      </c>
      <c r="C24" s="18">
        <v>50</v>
      </c>
      <c r="D24" s="56" t="s">
        <v>40</v>
      </c>
      <c r="E24" s="66">
        <v>14</v>
      </c>
      <c r="F24" s="80">
        <v>3.9</v>
      </c>
      <c r="G24" s="81">
        <v>10</v>
      </c>
      <c r="H24" s="64"/>
      <c r="I24" s="65">
        <f t="shared" si="0"/>
        <v>10</v>
      </c>
      <c r="J24" s="65">
        <f t="shared" si="1"/>
        <v>9.2999999999999989</v>
      </c>
    </row>
    <row r="25" spans="1:10" s="61" customFormat="1" ht="30" x14ac:dyDescent="0.25">
      <c r="A25" s="50">
        <v>23</v>
      </c>
      <c r="B25" s="18" t="s">
        <v>18</v>
      </c>
      <c r="C25" s="18">
        <v>1000</v>
      </c>
      <c r="D25" s="56" t="s">
        <v>41</v>
      </c>
      <c r="E25" s="66">
        <v>3</v>
      </c>
      <c r="F25" s="68"/>
      <c r="G25" s="82">
        <v>4.5</v>
      </c>
      <c r="H25" s="64"/>
      <c r="I25" s="65">
        <f t="shared" si="0"/>
        <v>3.75</v>
      </c>
      <c r="J25" s="65">
        <f t="shared" si="1"/>
        <v>3.75</v>
      </c>
    </row>
    <row r="26" spans="1:10" s="61" customFormat="1" ht="42" customHeight="1" x14ac:dyDescent="0.25">
      <c r="A26" s="50">
        <v>24</v>
      </c>
      <c r="B26" s="18" t="s">
        <v>18</v>
      </c>
      <c r="C26" s="18">
        <v>1000</v>
      </c>
      <c r="D26" s="56" t="s">
        <v>42</v>
      </c>
      <c r="E26" s="26"/>
      <c r="F26" s="68"/>
      <c r="G26" s="64"/>
      <c r="H26" s="64"/>
      <c r="I26" s="65" t="e">
        <f t="shared" si="0"/>
        <v>#NUM!</v>
      </c>
      <c r="J26" s="65" t="e">
        <f t="shared" si="1"/>
        <v>#DIV/0!</v>
      </c>
    </row>
    <row r="27" spans="1:10" s="61" customFormat="1" ht="42" customHeight="1" x14ac:dyDescent="0.25">
      <c r="A27" s="50">
        <v>25</v>
      </c>
      <c r="B27" s="18" t="s">
        <v>18</v>
      </c>
      <c r="C27" s="18">
        <v>1000</v>
      </c>
      <c r="D27" s="56" t="s">
        <v>43</v>
      </c>
      <c r="E27" s="26"/>
      <c r="F27" s="68"/>
      <c r="G27" s="64"/>
      <c r="H27" s="64"/>
      <c r="I27" s="65" t="e">
        <f t="shared" si="0"/>
        <v>#NUM!</v>
      </c>
      <c r="J27" s="65" t="e">
        <f t="shared" si="1"/>
        <v>#DIV/0!</v>
      </c>
    </row>
    <row r="28" spans="1:10" s="61" customFormat="1" ht="25.5" customHeight="1" x14ac:dyDescent="0.25">
      <c r="A28" s="50">
        <v>26</v>
      </c>
      <c r="B28" s="18" t="s">
        <v>18</v>
      </c>
      <c r="C28" s="18">
        <v>1000</v>
      </c>
      <c r="D28" s="56" t="s">
        <v>44</v>
      </c>
      <c r="E28" s="26"/>
      <c r="F28" s="68"/>
      <c r="G28" s="64"/>
      <c r="H28" s="64"/>
      <c r="I28" s="65" t="e">
        <f t="shared" si="0"/>
        <v>#NUM!</v>
      </c>
      <c r="J28" s="65" t="e">
        <f t="shared" si="1"/>
        <v>#DIV/0!</v>
      </c>
    </row>
    <row r="29" spans="1:10" s="61" customFormat="1" ht="30" x14ac:dyDescent="0.25">
      <c r="A29" s="50">
        <v>27</v>
      </c>
      <c r="B29" s="18" t="s">
        <v>18</v>
      </c>
      <c r="C29" s="18">
        <v>300</v>
      </c>
      <c r="D29" s="56" t="s">
        <v>45</v>
      </c>
      <c r="E29" s="66">
        <v>69.900000000000006</v>
      </c>
      <c r="F29" s="68"/>
      <c r="G29" s="64"/>
      <c r="H29" s="81">
        <v>42</v>
      </c>
      <c r="I29" s="65">
        <f t="shared" si="0"/>
        <v>55.95</v>
      </c>
      <c r="J29" s="65">
        <f t="shared" si="1"/>
        <v>55.95</v>
      </c>
    </row>
    <row r="30" spans="1:10" s="61" customFormat="1" ht="30" x14ac:dyDescent="0.25">
      <c r="A30" s="50">
        <v>28</v>
      </c>
      <c r="B30" s="18" t="s">
        <v>18</v>
      </c>
      <c r="C30" s="18">
        <v>300</v>
      </c>
      <c r="D30" s="56" t="s">
        <v>46</v>
      </c>
      <c r="E30" s="66">
        <v>89.9</v>
      </c>
      <c r="F30" s="79">
        <v>95</v>
      </c>
      <c r="G30" s="64"/>
      <c r="H30" s="81">
        <v>59</v>
      </c>
      <c r="I30" s="65">
        <f t="shared" si="0"/>
        <v>89.9</v>
      </c>
      <c r="J30" s="65">
        <f t="shared" si="1"/>
        <v>81.3</v>
      </c>
    </row>
    <row r="31" spans="1:10" s="61" customFormat="1" ht="30" x14ac:dyDescent="0.25">
      <c r="A31" s="50">
        <v>29</v>
      </c>
      <c r="B31" s="18" t="s">
        <v>18</v>
      </c>
      <c r="C31" s="18">
        <v>300</v>
      </c>
      <c r="D31" s="56" t="s">
        <v>47</v>
      </c>
      <c r="E31" s="66">
        <v>98.9</v>
      </c>
      <c r="F31" s="79">
        <v>125</v>
      </c>
      <c r="G31" s="64"/>
      <c r="H31" s="81">
        <v>65</v>
      </c>
      <c r="I31" s="65">
        <f t="shared" si="0"/>
        <v>98.9</v>
      </c>
      <c r="J31" s="65">
        <f t="shared" si="1"/>
        <v>96.3</v>
      </c>
    </row>
    <row r="32" spans="1:10" s="61" customFormat="1" ht="24" customHeight="1" x14ac:dyDescent="0.25">
      <c r="A32" s="50">
        <v>30</v>
      </c>
      <c r="B32" s="18" t="s">
        <v>34</v>
      </c>
      <c r="C32" s="18">
        <v>3000</v>
      </c>
      <c r="D32" s="56" t="s">
        <v>48</v>
      </c>
      <c r="E32" s="66">
        <v>40.299999999999997</v>
      </c>
      <c r="F32" s="80">
        <v>35.9</v>
      </c>
      <c r="G32" s="81">
        <v>45</v>
      </c>
      <c r="H32" s="82">
        <v>32.799999999999997</v>
      </c>
      <c r="I32" s="65">
        <f t="shared" si="0"/>
        <v>38.099999999999994</v>
      </c>
      <c r="J32" s="65">
        <f t="shared" si="1"/>
        <v>38.5</v>
      </c>
    </row>
    <row r="33" spans="1:10" s="61" customFormat="1" ht="32.25" customHeight="1" x14ac:dyDescent="0.25">
      <c r="A33" s="50">
        <v>31</v>
      </c>
      <c r="B33" s="18" t="s">
        <v>18</v>
      </c>
      <c r="C33" s="18">
        <v>50</v>
      </c>
      <c r="D33" s="56" t="s">
        <v>49</v>
      </c>
      <c r="E33" s="66">
        <v>66</v>
      </c>
      <c r="F33" s="80">
        <v>59.9</v>
      </c>
      <c r="G33" s="81">
        <v>65</v>
      </c>
      <c r="H33" s="81">
        <v>47</v>
      </c>
      <c r="I33" s="65">
        <f t="shared" si="0"/>
        <v>62.45</v>
      </c>
      <c r="J33" s="65">
        <f t="shared" si="1"/>
        <v>59.475000000000001</v>
      </c>
    </row>
    <row r="34" spans="1:10" s="61" customFormat="1" ht="45" customHeight="1" x14ac:dyDescent="0.25">
      <c r="A34" s="50">
        <v>32</v>
      </c>
      <c r="B34" s="18" t="s">
        <v>18</v>
      </c>
      <c r="C34" s="18">
        <v>50</v>
      </c>
      <c r="D34" s="56" t="s">
        <v>50</v>
      </c>
      <c r="E34" s="66">
        <v>66</v>
      </c>
      <c r="F34" s="80">
        <v>69.900000000000006</v>
      </c>
      <c r="G34" s="81">
        <v>65</v>
      </c>
      <c r="H34" s="81">
        <v>49</v>
      </c>
      <c r="I34" s="65">
        <f t="shared" si="0"/>
        <v>65.5</v>
      </c>
      <c r="J34" s="65">
        <f t="shared" si="1"/>
        <v>62.475000000000001</v>
      </c>
    </row>
    <row r="35" spans="1:10" s="61" customFormat="1" ht="45.75" customHeight="1" x14ac:dyDescent="0.25">
      <c r="A35" s="50">
        <v>33</v>
      </c>
      <c r="B35" s="18" t="s">
        <v>18</v>
      </c>
      <c r="C35" s="18">
        <v>100</v>
      </c>
      <c r="D35" s="56" t="s">
        <v>51</v>
      </c>
      <c r="E35" s="66">
        <v>3</v>
      </c>
      <c r="F35" s="80">
        <v>3.5</v>
      </c>
      <c r="G35" s="82">
        <v>2.8</v>
      </c>
      <c r="H35" s="82">
        <v>1.9</v>
      </c>
      <c r="I35" s="65">
        <f t="shared" si="0"/>
        <v>2.9</v>
      </c>
      <c r="J35" s="65">
        <f t="shared" si="1"/>
        <v>2.8000000000000003</v>
      </c>
    </row>
    <row r="36" spans="1:10" s="61" customFormat="1" ht="24.75" customHeight="1" x14ac:dyDescent="0.25">
      <c r="A36" s="50">
        <v>34</v>
      </c>
      <c r="B36" s="92" t="s">
        <v>52</v>
      </c>
      <c r="C36" s="92">
        <v>500</v>
      </c>
      <c r="D36" s="56" t="s">
        <v>53</v>
      </c>
      <c r="E36" s="26"/>
      <c r="F36" s="68"/>
      <c r="G36" s="64"/>
      <c r="H36" s="64"/>
      <c r="I36" s="65" t="e">
        <f t="shared" si="0"/>
        <v>#NUM!</v>
      </c>
      <c r="J36" s="65" t="e">
        <f t="shared" si="1"/>
        <v>#DIV/0!</v>
      </c>
    </row>
    <row r="37" spans="1:10" s="61" customFormat="1" ht="41.25" customHeight="1" x14ac:dyDescent="0.25">
      <c r="A37" s="50">
        <v>35</v>
      </c>
      <c r="B37" s="92" t="s">
        <v>52</v>
      </c>
      <c r="C37" s="92">
        <v>500</v>
      </c>
      <c r="D37" s="56" t="s">
        <v>54</v>
      </c>
      <c r="E37" s="66">
        <v>35.6</v>
      </c>
      <c r="F37" s="80">
        <v>22.5</v>
      </c>
      <c r="G37" s="81">
        <v>38</v>
      </c>
      <c r="H37" s="64"/>
      <c r="I37" s="65">
        <f t="shared" si="0"/>
        <v>35.6</v>
      </c>
      <c r="J37" s="65">
        <f t="shared" si="1"/>
        <v>32.033333333333331</v>
      </c>
    </row>
    <row r="38" spans="1:10" s="61" customFormat="1" ht="36.75" customHeight="1" x14ac:dyDescent="0.25">
      <c r="A38" s="50">
        <v>36</v>
      </c>
      <c r="B38" s="92" t="s">
        <v>52</v>
      </c>
      <c r="C38" s="92">
        <v>1000</v>
      </c>
      <c r="D38" s="56" t="s">
        <v>55</v>
      </c>
      <c r="E38" s="66">
        <v>24.9</v>
      </c>
      <c r="F38" s="80">
        <v>17.899999999999999</v>
      </c>
      <c r="G38" s="81">
        <v>35</v>
      </c>
      <c r="H38" s="64"/>
      <c r="I38" s="65">
        <f t="shared" si="0"/>
        <v>24.9</v>
      </c>
      <c r="J38" s="65">
        <f t="shared" si="1"/>
        <v>25.933333333333334</v>
      </c>
    </row>
    <row r="39" spans="1:10" s="61" customFormat="1" ht="33" customHeight="1" x14ac:dyDescent="0.25">
      <c r="A39" s="50">
        <v>37</v>
      </c>
      <c r="B39" s="18" t="s">
        <v>18</v>
      </c>
      <c r="C39" s="18">
        <v>20</v>
      </c>
      <c r="D39" s="56" t="s">
        <v>56</v>
      </c>
      <c r="E39" s="66">
        <v>61.9</v>
      </c>
      <c r="F39" s="80">
        <v>57.9</v>
      </c>
      <c r="G39" s="81">
        <v>63</v>
      </c>
      <c r="H39" s="82">
        <v>82.9</v>
      </c>
      <c r="I39" s="65">
        <f t="shared" si="0"/>
        <v>62.45</v>
      </c>
      <c r="J39" s="65">
        <f t="shared" si="1"/>
        <v>66.425000000000011</v>
      </c>
    </row>
    <row r="40" spans="1:10" s="61" customFormat="1" ht="40.5" customHeight="1" x14ac:dyDescent="0.25">
      <c r="A40" s="50">
        <v>38</v>
      </c>
      <c r="B40" s="18" t="s">
        <v>18</v>
      </c>
      <c r="C40" s="18">
        <v>20</v>
      </c>
      <c r="D40" s="56" t="s">
        <v>57</v>
      </c>
      <c r="E40" s="66">
        <v>82.9</v>
      </c>
      <c r="F40" s="68"/>
      <c r="G40" s="81">
        <v>63</v>
      </c>
      <c r="H40" s="82">
        <v>82.9</v>
      </c>
      <c r="I40" s="65">
        <f t="shared" si="0"/>
        <v>82.9</v>
      </c>
      <c r="J40" s="65">
        <f t="shared" si="1"/>
        <v>76.266666666666666</v>
      </c>
    </row>
    <row r="41" spans="1:10" s="61" customFormat="1" ht="30" x14ac:dyDescent="0.25">
      <c r="A41" s="50">
        <v>39</v>
      </c>
      <c r="B41" s="18" t="s">
        <v>18</v>
      </c>
      <c r="C41" s="18">
        <v>5</v>
      </c>
      <c r="D41" s="56" t="s">
        <v>177</v>
      </c>
      <c r="E41" s="26"/>
      <c r="F41" s="79">
        <v>150</v>
      </c>
      <c r="G41" s="81">
        <v>88</v>
      </c>
      <c r="H41" s="82">
        <v>83.9</v>
      </c>
      <c r="I41" s="65">
        <f t="shared" si="0"/>
        <v>88</v>
      </c>
      <c r="J41" s="65">
        <f t="shared" si="1"/>
        <v>107.3</v>
      </c>
    </row>
    <row r="42" spans="1:10" s="61" customFormat="1" ht="30" x14ac:dyDescent="0.25">
      <c r="A42" s="50">
        <v>40</v>
      </c>
      <c r="B42" s="18" t="s">
        <v>18</v>
      </c>
      <c r="C42" s="18">
        <v>5</v>
      </c>
      <c r="D42" s="56" t="s">
        <v>178</v>
      </c>
      <c r="E42" s="26"/>
      <c r="F42" s="79">
        <v>299</v>
      </c>
      <c r="G42" s="81">
        <v>130</v>
      </c>
      <c r="H42" s="82">
        <v>99.9</v>
      </c>
      <c r="I42" s="65">
        <f t="shared" si="0"/>
        <v>130</v>
      </c>
      <c r="J42" s="65">
        <f t="shared" si="1"/>
        <v>176.29999999999998</v>
      </c>
    </row>
    <row r="43" spans="1:10" s="61" customFormat="1" ht="30" x14ac:dyDescent="0.25">
      <c r="A43" s="50">
        <v>41</v>
      </c>
      <c r="B43" s="92" t="s">
        <v>18</v>
      </c>
      <c r="C43" s="18">
        <v>20</v>
      </c>
      <c r="D43" s="56" t="s">
        <v>58</v>
      </c>
      <c r="E43" s="66">
        <v>1</v>
      </c>
      <c r="F43" s="80">
        <v>2.5</v>
      </c>
      <c r="G43" s="82">
        <v>7.5</v>
      </c>
      <c r="H43" s="82">
        <v>3.5</v>
      </c>
      <c r="I43" s="65">
        <f t="shared" si="0"/>
        <v>3</v>
      </c>
      <c r="J43" s="65">
        <f t="shared" si="1"/>
        <v>3.625</v>
      </c>
    </row>
    <row r="44" spans="1:10" s="61" customFormat="1" ht="30" x14ac:dyDescent="0.25">
      <c r="A44" s="50">
        <v>42</v>
      </c>
      <c r="B44" s="92" t="s">
        <v>18</v>
      </c>
      <c r="C44" s="18">
        <v>20</v>
      </c>
      <c r="D44" s="56" t="s">
        <v>59</v>
      </c>
      <c r="E44" s="66">
        <v>1</v>
      </c>
      <c r="F44" s="80">
        <v>6.9</v>
      </c>
      <c r="G44" s="81">
        <v>9</v>
      </c>
      <c r="H44" s="82">
        <v>3.7</v>
      </c>
      <c r="I44" s="65">
        <f t="shared" si="0"/>
        <v>5.3000000000000007</v>
      </c>
      <c r="J44" s="65">
        <f t="shared" si="1"/>
        <v>5.1499999999999995</v>
      </c>
    </row>
    <row r="45" spans="1:10" s="61" customFormat="1" ht="30" x14ac:dyDescent="0.25">
      <c r="A45" s="50">
        <v>43</v>
      </c>
      <c r="B45" s="92" t="s">
        <v>18</v>
      </c>
      <c r="C45" s="18">
        <v>20</v>
      </c>
      <c r="D45" s="56" t="s">
        <v>60</v>
      </c>
      <c r="E45" s="26"/>
      <c r="F45" s="68"/>
      <c r="G45" s="81">
        <v>16</v>
      </c>
      <c r="H45" s="82">
        <v>3.9</v>
      </c>
      <c r="I45" s="65">
        <f t="shared" si="0"/>
        <v>9.9499999999999993</v>
      </c>
      <c r="J45" s="65">
        <f t="shared" si="1"/>
        <v>9.9499999999999993</v>
      </c>
    </row>
    <row r="46" spans="1:10" s="61" customFormat="1" ht="28.5" customHeight="1" x14ac:dyDescent="0.25">
      <c r="A46" s="50">
        <v>44</v>
      </c>
      <c r="B46" s="18" t="s">
        <v>18</v>
      </c>
      <c r="C46" s="18">
        <v>50</v>
      </c>
      <c r="D46" s="56" t="s">
        <v>61</v>
      </c>
      <c r="E46" s="26"/>
      <c r="F46" s="79">
        <v>99</v>
      </c>
      <c r="G46" s="81">
        <v>114</v>
      </c>
      <c r="H46" s="82">
        <v>86.4</v>
      </c>
      <c r="I46" s="65">
        <f t="shared" si="0"/>
        <v>99</v>
      </c>
      <c r="J46" s="65">
        <f t="shared" si="1"/>
        <v>99.8</v>
      </c>
    </row>
    <row r="47" spans="1:10" s="61" customFormat="1" ht="26.25" customHeight="1" x14ac:dyDescent="0.25">
      <c r="A47" s="50">
        <v>45</v>
      </c>
      <c r="B47" s="18" t="s">
        <v>18</v>
      </c>
      <c r="C47" s="18">
        <v>50</v>
      </c>
      <c r="D47" s="56" t="s">
        <v>62</v>
      </c>
      <c r="E47" s="26"/>
      <c r="F47" s="80">
        <v>59.9</v>
      </c>
      <c r="G47" s="81">
        <v>55</v>
      </c>
      <c r="H47" s="82">
        <v>35.5</v>
      </c>
      <c r="I47" s="65">
        <f t="shared" si="0"/>
        <v>55</v>
      </c>
      <c r="J47" s="65">
        <f t="shared" si="1"/>
        <v>50.133333333333333</v>
      </c>
    </row>
    <row r="48" spans="1:10" s="61" customFormat="1" ht="39.75" customHeight="1" x14ac:dyDescent="0.25">
      <c r="A48" s="50">
        <v>46</v>
      </c>
      <c r="B48" s="18" t="s">
        <v>18</v>
      </c>
      <c r="C48" s="18">
        <v>20</v>
      </c>
      <c r="D48" s="56" t="s">
        <v>63</v>
      </c>
      <c r="E48" s="66">
        <v>112</v>
      </c>
      <c r="F48" s="80">
        <v>6.5</v>
      </c>
      <c r="G48" s="81">
        <v>60</v>
      </c>
      <c r="H48" s="81">
        <v>63</v>
      </c>
      <c r="I48" s="65">
        <f t="shared" si="0"/>
        <v>61.5</v>
      </c>
      <c r="J48" s="65">
        <f t="shared" si="1"/>
        <v>60.375</v>
      </c>
    </row>
    <row r="49" spans="1:10" s="61" customFormat="1" ht="38.25" customHeight="1" x14ac:dyDescent="0.25">
      <c r="A49" s="50">
        <v>47</v>
      </c>
      <c r="B49" s="18" t="s">
        <v>18</v>
      </c>
      <c r="C49" s="18">
        <v>50</v>
      </c>
      <c r="D49" s="56" t="s">
        <v>64</v>
      </c>
      <c r="E49" s="66">
        <v>133</v>
      </c>
      <c r="F49" s="80">
        <v>7.9</v>
      </c>
      <c r="G49" s="81">
        <v>90</v>
      </c>
      <c r="H49" s="81">
        <v>93</v>
      </c>
      <c r="I49" s="65">
        <f t="shared" si="0"/>
        <v>91.5</v>
      </c>
      <c r="J49" s="65">
        <f t="shared" si="1"/>
        <v>80.974999999999994</v>
      </c>
    </row>
    <row r="50" spans="1:10" s="61" customFormat="1" ht="30" x14ac:dyDescent="0.25">
      <c r="A50" s="50">
        <v>48</v>
      </c>
      <c r="B50" s="18" t="s">
        <v>18</v>
      </c>
      <c r="C50" s="18">
        <v>15</v>
      </c>
      <c r="D50" s="56" t="s">
        <v>65</v>
      </c>
      <c r="E50" s="66">
        <v>299.89999999999998</v>
      </c>
      <c r="F50" s="79">
        <v>129</v>
      </c>
      <c r="G50" s="81">
        <v>437</v>
      </c>
      <c r="H50" s="81">
        <v>290</v>
      </c>
      <c r="I50" s="65">
        <f t="shared" si="0"/>
        <v>294.95</v>
      </c>
      <c r="J50" s="65">
        <f t="shared" si="1"/>
        <v>288.97500000000002</v>
      </c>
    </row>
    <row r="51" spans="1:10" s="61" customFormat="1" ht="22.5" customHeight="1" x14ac:dyDescent="0.25">
      <c r="A51" s="50">
        <v>49</v>
      </c>
      <c r="B51" s="18" t="s">
        <v>18</v>
      </c>
      <c r="C51" s="18">
        <v>50</v>
      </c>
      <c r="D51" s="56" t="s">
        <v>66</v>
      </c>
      <c r="E51" s="66">
        <v>8</v>
      </c>
      <c r="F51" s="80">
        <v>11.9</v>
      </c>
      <c r="G51" s="81">
        <v>9</v>
      </c>
      <c r="H51" s="64"/>
      <c r="I51" s="65">
        <f t="shared" si="0"/>
        <v>9</v>
      </c>
      <c r="J51" s="65">
        <f t="shared" si="1"/>
        <v>9.6333333333333329</v>
      </c>
    </row>
    <row r="52" spans="1:10" s="61" customFormat="1" ht="33" customHeight="1" x14ac:dyDescent="0.25">
      <c r="A52" s="50">
        <v>50</v>
      </c>
      <c r="B52" s="18" t="s">
        <v>18</v>
      </c>
      <c r="C52" s="18">
        <v>50</v>
      </c>
      <c r="D52" s="56" t="s">
        <v>67</v>
      </c>
      <c r="E52" s="66">
        <v>19.5</v>
      </c>
      <c r="F52" s="80">
        <v>42.5</v>
      </c>
      <c r="G52" s="81">
        <v>48</v>
      </c>
      <c r="H52" s="64"/>
      <c r="I52" s="65">
        <f t="shared" si="0"/>
        <v>42.5</v>
      </c>
      <c r="J52" s="65">
        <f t="shared" si="1"/>
        <v>36.666666666666664</v>
      </c>
    </row>
    <row r="53" spans="1:10" s="61" customFormat="1" ht="41.25" customHeight="1" x14ac:dyDescent="0.25">
      <c r="A53" s="50">
        <v>51</v>
      </c>
      <c r="B53" s="18" t="s">
        <v>14</v>
      </c>
      <c r="C53" s="18">
        <v>50</v>
      </c>
      <c r="D53" s="56" t="s">
        <v>68</v>
      </c>
      <c r="E53" s="66">
        <v>142</v>
      </c>
      <c r="F53" s="79">
        <v>125</v>
      </c>
      <c r="G53" s="81">
        <v>146</v>
      </c>
      <c r="H53" s="81">
        <v>110</v>
      </c>
      <c r="I53" s="65">
        <f t="shared" si="0"/>
        <v>133.5</v>
      </c>
      <c r="J53" s="65">
        <f t="shared" si="1"/>
        <v>130.75</v>
      </c>
    </row>
    <row r="54" spans="1:10" s="61" customFormat="1" ht="30" x14ac:dyDescent="0.25">
      <c r="A54" s="50">
        <v>52</v>
      </c>
      <c r="B54" s="18" t="s">
        <v>18</v>
      </c>
      <c r="C54" s="18">
        <v>10</v>
      </c>
      <c r="D54" s="56" t="s">
        <v>69</v>
      </c>
      <c r="E54" s="66">
        <v>445.9</v>
      </c>
      <c r="F54" s="68"/>
      <c r="G54" s="81">
        <v>480</v>
      </c>
      <c r="H54" s="81">
        <v>240</v>
      </c>
      <c r="I54" s="65">
        <f t="shared" si="0"/>
        <v>445.9</v>
      </c>
      <c r="J54" s="65">
        <f t="shared" si="1"/>
        <v>388.63333333333338</v>
      </c>
    </row>
    <row r="55" spans="1:10" s="61" customFormat="1" ht="30" x14ac:dyDescent="0.25">
      <c r="A55" s="50">
        <v>53</v>
      </c>
      <c r="B55" s="18" t="s">
        <v>18</v>
      </c>
      <c r="C55" s="18">
        <v>10</v>
      </c>
      <c r="D55" s="56" t="s">
        <v>70</v>
      </c>
      <c r="E55" s="66">
        <v>364.9</v>
      </c>
      <c r="F55" s="68"/>
      <c r="G55" s="81">
        <v>530</v>
      </c>
      <c r="H55" s="81">
        <v>268</v>
      </c>
      <c r="I55" s="65">
        <f t="shared" si="0"/>
        <v>364.9</v>
      </c>
      <c r="J55" s="65">
        <f t="shared" si="1"/>
        <v>387.63333333333338</v>
      </c>
    </row>
    <row r="56" spans="1:10" s="61" customFormat="1" ht="30" x14ac:dyDescent="0.25">
      <c r="A56" s="50">
        <v>54</v>
      </c>
      <c r="B56" s="18" t="s">
        <v>18</v>
      </c>
      <c r="C56" s="18">
        <v>20</v>
      </c>
      <c r="D56" s="56" t="s">
        <v>71</v>
      </c>
      <c r="E56" s="83">
        <v>389.9</v>
      </c>
      <c r="F56" s="68"/>
      <c r="G56" s="81">
        <v>548</v>
      </c>
      <c r="H56" s="81">
        <v>273</v>
      </c>
      <c r="I56" s="65">
        <f t="shared" si="0"/>
        <v>389.9</v>
      </c>
      <c r="J56" s="65">
        <f t="shared" si="1"/>
        <v>403.63333333333338</v>
      </c>
    </row>
    <row r="57" spans="1:10" s="61" customFormat="1" ht="30" x14ac:dyDescent="0.25">
      <c r="A57" s="50">
        <v>55</v>
      </c>
      <c r="B57" s="18" t="s">
        <v>18</v>
      </c>
      <c r="C57" s="18">
        <v>20</v>
      </c>
      <c r="D57" s="56" t="s">
        <v>72</v>
      </c>
      <c r="E57" s="83">
        <v>694.9</v>
      </c>
      <c r="F57" s="68"/>
      <c r="G57" s="81">
        <v>668</v>
      </c>
      <c r="H57" s="81">
        <v>289</v>
      </c>
      <c r="I57" s="65">
        <f t="shared" si="0"/>
        <v>668</v>
      </c>
      <c r="J57" s="65">
        <f t="shared" si="1"/>
        <v>550.63333333333333</v>
      </c>
    </row>
    <row r="58" spans="1:10" s="61" customFormat="1" ht="45" x14ac:dyDescent="0.25">
      <c r="A58" s="50">
        <v>56</v>
      </c>
      <c r="B58" s="18" t="s">
        <v>18</v>
      </c>
      <c r="C58" s="18">
        <v>10</v>
      </c>
      <c r="D58" s="56" t="s">
        <v>73</v>
      </c>
      <c r="E58" s="26"/>
      <c r="F58" s="79">
        <v>126</v>
      </c>
      <c r="G58" s="81">
        <v>316</v>
      </c>
      <c r="H58" s="81">
        <v>156</v>
      </c>
      <c r="I58" s="65">
        <f t="shared" si="0"/>
        <v>156</v>
      </c>
      <c r="J58" s="65">
        <f t="shared" si="1"/>
        <v>199.33333333333334</v>
      </c>
    </row>
    <row r="59" spans="1:10" s="61" customFormat="1" ht="45" x14ac:dyDescent="0.25">
      <c r="A59" s="50">
        <v>57</v>
      </c>
      <c r="B59" s="18" t="s">
        <v>18</v>
      </c>
      <c r="C59" s="18">
        <v>10</v>
      </c>
      <c r="D59" s="56" t="s">
        <v>74</v>
      </c>
      <c r="E59" s="26"/>
      <c r="F59" s="79">
        <v>126</v>
      </c>
      <c r="G59" s="81">
        <v>316</v>
      </c>
      <c r="H59" s="64"/>
      <c r="I59" s="65">
        <f t="shared" si="0"/>
        <v>221</v>
      </c>
      <c r="J59" s="65">
        <f t="shared" si="1"/>
        <v>221</v>
      </c>
    </row>
    <row r="60" spans="1:10" s="61" customFormat="1" ht="45" x14ac:dyDescent="0.25">
      <c r="A60" s="50">
        <v>58</v>
      </c>
      <c r="B60" s="18" t="s">
        <v>18</v>
      </c>
      <c r="C60" s="18">
        <v>40</v>
      </c>
      <c r="D60" s="56" t="s">
        <v>75</v>
      </c>
      <c r="E60" s="66">
        <v>358.4</v>
      </c>
      <c r="F60" s="79">
        <v>126</v>
      </c>
      <c r="G60" s="81">
        <v>316</v>
      </c>
      <c r="H60" s="64"/>
      <c r="I60" s="65">
        <f t="shared" si="0"/>
        <v>316</v>
      </c>
      <c r="J60" s="65">
        <f t="shared" si="1"/>
        <v>266.8</v>
      </c>
    </row>
    <row r="61" spans="1:10" s="61" customFormat="1" ht="45" x14ac:dyDescent="0.25">
      <c r="A61" s="50">
        <v>59</v>
      </c>
      <c r="B61" s="18" t="s">
        <v>18</v>
      </c>
      <c r="C61" s="18">
        <v>10</v>
      </c>
      <c r="D61" s="56" t="s">
        <v>76</v>
      </c>
      <c r="E61" s="66">
        <v>407.5</v>
      </c>
      <c r="F61" s="68"/>
      <c r="G61" s="81">
        <v>333</v>
      </c>
      <c r="H61" s="64"/>
      <c r="I61" s="65">
        <f t="shared" si="0"/>
        <v>370.25</v>
      </c>
      <c r="J61" s="65">
        <f t="shared" si="1"/>
        <v>370.25</v>
      </c>
    </row>
    <row r="62" spans="1:10" s="61" customFormat="1" ht="30" x14ac:dyDescent="0.25">
      <c r="A62" s="50">
        <v>60</v>
      </c>
      <c r="B62" s="18" t="s">
        <v>52</v>
      </c>
      <c r="C62" s="18">
        <v>500</v>
      </c>
      <c r="D62" s="56" t="s">
        <v>77</v>
      </c>
      <c r="E62" s="26"/>
      <c r="F62" s="80">
        <v>2.5</v>
      </c>
      <c r="G62" s="82">
        <v>9.5</v>
      </c>
      <c r="H62" s="64"/>
      <c r="I62" s="65">
        <f t="shared" si="0"/>
        <v>6</v>
      </c>
      <c r="J62" s="65">
        <f t="shared" si="1"/>
        <v>6</v>
      </c>
    </row>
    <row r="63" spans="1:10" s="61" customFormat="1" ht="30" x14ac:dyDescent="0.25">
      <c r="A63" s="50">
        <v>61</v>
      </c>
      <c r="B63" s="18" t="s">
        <v>52</v>
      </c>
      <c r="C63" s="18">
        <v>200</v>
      </c>
      <c r="D63" s="56" t="s">
        <v>78</v>
      </c>
      <c r="E63" s="26"/>
      <c r="F63" s="68"/>
      <c r="G63" s="81">
        <v>40</v>
      </c>
      <c r="H63" s="64"/>
      <c r="I63" s="65">
        <f t="shared" si="0"/>
        <v>40</v>
      </c>
      <c r="J63" s="65">
        <f t="shared" si="1"/>
        <v>40</v>
      </c>
    </row>
    <row r="64" spans="1:10" s="61" customFormat="1" ht="30" x14ac:dyDescent="0.25">
      <c r="A64" s="50">
        <v>62</v>
      </c>
      <c r="B64" s="18" t="s">
        <v>52</v>
      </c>
      <c r="C64" s="18">
        <v>200</v>
      </c>
      <c r="D64" s="56" t="s">
        <v>79</v>
      </c>
      <c r="E64" s="26"/>
      <c r="F64" s="68"/>
      <c r="G64" s="81">
        <v>47</v>
      </c>
      <c r="H64" s="64"/>
      <c r="I64" s="65">
        <f t="shared" si="0"/>
        <v>47</v>
      </c>
      <c r="J64" s="65">
        <f t="shared" si="1"/>
        <v>47</v>
      </c>
    </row>
    <row r="65" spans="1:10" s="61" customFormat="1" ht="30" x14ac:dyDescent="0.25">
      <c r="A65" s="50">
        <v>63</v>
      </c>
      <c r="B65" s="18" t="s">
        <v>52</v>
      </c>
      <c r="C65" s="18">
        <v>200</v>
      </c>
      <c r="D65" s="56" t="s">
        <v>80</v>
      </c>
      <c r="E65" s="26"/>
      <c r="F65" s="68"/>
      <c r="G65" s="81">
        <v>63</v>
      </c>
      <c r="H65" s="64"/>
      <c r="I65" s="65">
        <f t="shared" si="0"/>
        <v>63</v>
      </c>
      <c r="J65" s="65">
        <f t="shared" si="1"/>
        <v>63</v>
      </c>
    </row>
    <row r="66" spans="1:10" s="61" customFormat="1" ht="28.5" customHeight="1" x14ac:dyDescent="0.25">
      <c r="A66" s="50">
        <v>64</v>
      </c>
      <c r="B66" s="18" t="s">
        <v>52</v>
      </c>
      <c r="C66" s="18">
        <v>300</v>
      </c>
      <c r="D66" s="56" t="s">
        <v>81</v>
      </c>
      <c r="E66" s="66">
        <v>11</v>
      </c>
      <c r="F66" s="79">
        <v>13</v>
      </c>
      <c r="G66" s="81">
        <v>16</v>
      </c>
      <c r="H66" s="82">
        <v>9.9</v>
      </c>
      <c r="I66" s="65">
        <f t="shared" si="0"/>
        <v>12</v>
      </c>
      <c r="J66" s="65">
        <f t="shared" si="1"/>
        <v>12.475</v>
      </c>
    </row>
    <row r="67" spans="1:10" s="61" customFormat="1" ht="32.25" customHeight="1" x14ac:dyDescent="0.25">
      <c r="A67" s="50">
        <v>65</v>
      </c>
      <c r="B67" s="18" t="s">
        <v>52</v>
      </c>
      <c r="C67" s="18">
        <v>300</v>
      </c>
      <c r="D67" s="56" t="s">
        <v>82</v>
      </c>
      <c r="E67" s="66">
        <v>16</v>
      </c>
      <c r="F67" s="79">
        <v>13</v>
      </c>
      <c r="G67" s="81">
        <v>21</v>
      </c>
      <c r="H67" s="82">
        <v>12.9</v>
      </c>
      <c r="I67" s="65">
        <f t="shared" si="0"/>
        <v>14.5</v>
      </c>
      <c r="J67" s="65">
        <f t="shared" si="1"/>
        <v>15.725</v>
      </c>
    </row>
    <row r="68" spans="1:10" s="61" customFormat="1" ht="25.5" customHeight="1" x14ac:dyDescent="0.25">
      <c r="A68" s="50">
        <v>66</v>
      </c>
      <c r="B68" s="18" t="s">
        <v>52</v>
      </c>
      <c r="C68" s="18">
        <v>300</v>
      </c>
      <c r="D68" s="56" t="s">
        <v>83</v>
      </c>
      <c r="E68" s="66">
        <v>21.5</v>
      </c>
      <c r="F68" s="80">
        <v>21.5</v>
      </c>
      <c r="G68" s="81">
        <v>27</v>
      </c>
      <c r="H68" s="82">
        <v>16.899999999999999</v>
      </c>
      <c r="I68" s="65">
        <f t="shared" ref="I68:I86" si="2">MEDIAN(E68:H68)</f>
        <v>21.5</v>
      </c>
      <c r="J68" s="65">
        <f t="shared" ref="J68:J86" si="3">AVERAGE(E68:H68)</f>
        <v>21.725000000000001</v>
      </c>
    </row>
    <row r="69" spans="1:10" s="61" customFormat="1" ht="24.75" customHeight="1" x14ac:dyDescent="0.25">
      <c r="A69" s="50">
        <v>67</v>
      </c>
      <c r="B69" s="18" t="s">
        <v>52</v>
      </c>
      <c r="C69" s="18">
        <v>300</v>
      </c>
      <c r="D69" s="56" t="s">
        <v>84</v>
      </c>
      <c r="E69" s="66">
        <v>28.2</v>
      </c>
      <c r="F69" s="80">
        <v>28.5</v>
      </c>
      <c r="G69" s="81">
        <v>36</v>
      </c>
      <c r="H69" s="82">
        <v>23.5</v>
      </c>
      <c r="I69" s="65">
        <f t="shared" si="2"/>
        <v>28.35</v>
      </c>
      <c r="J69" s="65">
        <f t="shared" si="3"/>
        <v>29.05</v>
      </c>
    </row>
    <row r="70" spans="1:10" s="61" customFormat="1" ht="19.5" customHeight="1" x14ac:dyDescent="0.25">
      <c r="A70" s="50">
        <v>68</v>
      </c>
      <c r="B70" s="18" t="s">
        <v>52</v>
      </c>
      <c r="C70" s="18">
        <v>600</v>
      </c>
      <c r="D70" s="56" t="s">
        <v>85</v>
      </c>
      <c r="E70" s="66">
        <v>36</v>
      </c>
      <c r="F70" s="68"/>
      <c r="G70" s="81">
        <v>48</v>
      </c>
      <c r="H70" s="81">
        <v>29</v>
      </c>
      <c r="I70" s="65">
        <f t="shared" si="2"/>
        <v>36</v>
      </c>
      <c r="J70" s="65">
        <f t="shared" si="3"/>
        <v>37.666666666666664</v>
      </c>
    </row>
    <row r="71" spans="1:10" s="61" customFormat="1" ht="30" customHeight="1" x14ac:dyDescent="0.25">
      <c r="A71" s="50">
        <v>69</v>
      </c>
      <c r="B71" s="18" t="s">
        <v>18</v>
      </c>
      <c r="C71" s="18">
        <v>200</v>
      </c>
      <c r="D71" s="56" t="s">
        <v>86</v>
      </c>
      <c r="E71" s="66">
        <v>99</v>
      </c>
      <c r="F71" s="79">
        <v>110</v>
      </c>
      <c r="G71" s="81">
        <v>115</v>
      </c>
      <c r="H71" s="81">
        <v>98</v>
      </c>
      <c r="I71" s="65">
        <f t="shared" si="2"/>
        <v>104.5</v>
      </c>
      <c r="J71" s="65">
        <f t="shared" si="3"/>
        <v>105.5</v>
      </c>
    </row>
    <row r="72" spans="1:10" s="61" customFormat="1" ht="30" x14ac:dyDescent="0.25">
      <c r="A72" s="50">
        <v>70</v>
      </c>
      <c r="B72" s="18" t="s">
        <v>18</v>
      </c>
      <c r="C72" s="18">
        <v>20</v>
      </c>
      <c r="D72" s="56" t="s">
        <v>87</v>
      </c>
      <c r="E72" s="26"/>
      <c r="F72" s="68"/>
      <c r="G72" s="64"/>
      <c r="H72" s="64"/>
      <c r="I72" s="65" t="e">
        <f t="shared" si="2"/>
        <v>#NUM!</v>
      </c>
      <c r="J72" s="65" t="e">
        <f t="shared" si="3"/>
        <v>#DIV/0!</v>
      </c>
    </row>
    <row r="73" spans="1:10" s="61" customFormat="1" ht="24" customHeight="1" x14ac:dyDescent="0.25">
      <c r="A73" s="50">
        <v>71</v>
      </c>
      <c r="B73" s="18" t="s">
        <v>18</v>
      </c>
      <c r="C73" s="18">
        <v>100</v>
      </c>
      <c r="D73" s="56" t="s">
        <v>88</v>
      </c>
      <c r="E73" s="66">
        <v>62</v>
      </c>
      <c r="F73" s="79">
        <v>69</v>
      </c>
      <c r="G73" s="81">
        <v>72</v>
      </c>
      <c r="H73" s="81">
        <v>67</v>
      </c>
      <c r="I73" s="65">
        <f t="shared" si="2"/>
        <v>68</v>
      </c>
      <c r="J73" s="65">
        <f t="shared" si="3"/>
        <v>67.5</v>
      </c>
    </row>
    <row r="74" spans="1:10" s="61" customFormat="1" ht="26.25" customHeight="1" x14ac:dyDescent="0.25">
      <c r="A74" s="50">
        <v>72</v>
      </c>
      <c r="B74" s="18" t="s">
        <v>18</v>
      </c>
      <c r="C74" s="18">
        <v>100</v>
      </c>
      <c r="D74" s="56" t="s">
        <v>89</v>
      </c>
      <c r="E74" s="66">
        <v>114</v>
      </c>
      <c r="F74" s="79">
        <v>130</v>
      </c>
      <c r="G74" s="81">
        <v>135</v>
      </c>
      <c r="H74" s="81">
        <v>110</v>
      </c>
      <c r="I74" s="65">
        <f t="shared" si="2"/>
        <v>122</v>
      </c>
      <c r="J74" s="65">
        <f t="shared" si="3"/>
        <v>122.25</v>
      </c>
    </row>
    <row r="75" spans="1:10" s="61" customFormat="1" ht="26.25" customHeight="1" x14ac:dyDescent="0.25">
      <c r="A75" s="50">
        <v>73</v>
      </c>
      <c r="B75" s="18" t="s">
        <v>21</v>
      </c>
      <c r="C75" s="18">
        <v>20</v>
      </c>
      <c r="D75" s="56" t="s">
        <v>90</v>
      </c>
      <c r="E75" s="66">
        <v>0.68</v>
      </c>
      <c r="F75" s="80">
        <v>2.6</v>
      </c>
      <c r="G75" s="81">
        <v>800</v>
      </c>
      <c r="H75" s="82">
        <v>0.53</v>
      </c>
      <c r="I75" s="65">
        <f t="shared" si="2"/>
        <v>1.6400000000000001</v>
      </c>
      <c r="J75" s="65">
        <f t="shared" si="3"/>
        <v>200.95249999999999</v>
      </c>
    </row>
    <row r="76" spans="1:10" s="61" customFormat="1" ht="23.25" customHeight="1" x14ac:dyDescent="0.25">
      <c r="A76" s="50">
        <v>74</v>
      </c>
      <c r="B76" s="18" t="s">
        <v>18</v>
      </c>
      <c r="C76" s="18">
        <v>100</v>
      </c>
      <c r="D76" s="56" t="s">
        <v>91</v>
      </c>
      <c r="E76" s="66">
        <v>138</v>
      </c>
      <c r="F76" s="68"/>
      <c r="G76" s="81">
        <v>71</v>
      </c>
      <c r="H76" s="81">
        <v>48</v>
      </c>
      <c r="I76" s="65">
        <f t="shared" si="2"/>
        <v>71</v>
      </c>
      <c r="J76" s="65">
        <f t="shared" si="3"/>
        <v>85.666666666666671</v>
      </c>
    </row>
    <row r="77" spans="1:10" s="61" customFormat="1" ht="28.5" customHeight="1" x14ac:dyDescent="0.25">
      <c r="A77" s="50">
        <v>75</v>
      </c>
      <c r="B77" s="18" t="s">
        <v>18</v>
      </c>
      <c r="C77" s="18">
        <v>100</v>
      </c>
      <c r="D77" s="56" t="s">
        <v>92</v>
      </c>
      <c r="E77" s="66">
        <v>80</v>
      </c>
      <c r="F77" s="68"/>
      <c r="G77" s="81">
        <v>50</v>
      </c>
      <c r="H77" s="81">
        <v>36</v>
      </c>
      <c r="I77" s="65">
        <f t="shared" si="2"/>
        <v>50</v>
      </c>
      <c r="J77" s="65">
        <f t="shared" si="3"/>
        <v>55.333333333333336</v>
      </c>
    </row>
    <row r="78" spans="1:10" s="61" customFormat="1" ht="34.5" customHeight="1" x14ac:dyDescent="0.25">
      <c r="A78" s="50">
        <v>76</v>
      </c>
      <c r="B78" s="18" t="s">
        <v>52</v>
      </c>
      <c r="C78" s="18">
        <v>100</v>
      </c>
      <c r="D78" s="56" t="s">
        <v>93</v>
      </c>
      <c r="E78" s="26"/>
      <c r="F78" s="68"/>
      <c r="G78" s="64"/>
      <c r="H78" s="64"/>
      <c r="I78" s="65" t="e">
        <f t="shared" si="2"/>
        <v>#NUM!</v>
      </c>
      <c r="J78" s="65" t="e">
        <f t="shared" si="3"/>
        <v>#DIV/0!</v>
      </c>
    </row>
    <row r="79" spans="1:10" s="61" customFormat="1" ht="27" customHeight="1" x14ac:dyDescent="0.25">
      <c r="A79" s="50">
        <v>77</v>
      </c>
      <c r="B79" s="18" t="s">
        <v>52</v>
      </c>
      <c r="C79" s="18">
        <v>100</v>
      </c>
      <c r="D79" s="56" t="s">
        <v>94</v>
      </c>
      <c r="E79" s="26"/>
      <c r="F79" s="68"/>
      <c r="G79" s="64"/>
      <c r="H79" s="64"/>
      <c r="I79" s="65" t="e">
        <f t="shared" si="2"/>
        <v>#NUM!</v>
      </c>
      <c r="J79" s="65" t="e">
        <f t="shared" si="3"/>
        <v>#DIV/0!</v>
      </c>
    </row>
    <row r="80" spans="1:10" s="61" customFormat="1" ht="30" x14ac:dyDescent="0.25">
      <c r="A80" s="26">
        <v>78</v>
      </c>
      <c r="B80" s="18" t="s">
        <v>95</v>
      </c>
      <c r="C80" s="18">
        <v>500</v>
      </c>
      <c r="D80" s="56" t="s">
        <v>96</v>
      </c>
      <c r="E80" s="66">
        <v>59</v>
      </c>
      <c r="F80" s="80">
        <v>67.5</v>
      </c>
      <c r="G80" s="81">
        <v>76</v>
      </c>
      <c r="H80" s="81">
        <v>52</v>
      </c>
      <c r="I80" s="65">
        <f t="shared" si="2"/>
        <v>63.25</v>
      </c>
      <c r="J80" s="65">
        <f t="shared" si="3"/>
        <v>63.625</v>
      </c>
    </row>
    <row r="81" spans="1:10" s="61" customFormat="1" ht="30" x14ac:dyDescent="0.25">
      <c r="A81" s="26">
        <v>79</v>
      </c>
      <c r="B81" s="18" t="s">
        <v>95</v>
      </c>
      <c r="C81" s="18">
        <v>500</v>
      </c>
      <c r="D81" s="56" t="s">
        <v>97</v>
      </c>
      <c r="E81" s="66">
        <v>98</v>
      </c>
      <c r="F81" s="79">
        <v>112</v>
      </c>
      <c r="G81" s="81">
        <v>120</v>
      </c>
      <c r="H81" s="82">
        <v>80.900000000000006</v>
      </c>
      <c r="I81" s="65">
        <f t="shared" si="2"/>
        <v>105</v>
      </c>
      <c r="J81" s="65">
        <f t="shared" si="3"/>
        <v>102.72499999999999</v>
      </c>
    </row>
    <row r="82" spans="1:10" s="61" customFormat="1" ht="30" x14ac:dyDescent="0.25">
      <c r="A82" s="26">
        <v>80</v>
      </c>
      <c r="B82" s="18" t="s">
        <v>95</v>
      </c>
      <c r="C82" s="18">
        <v>500</v>
      </c>
      <c r="D82" s="56" t="s">
        <v>98</v>
      </c>
      <c r="E82" s="66">
        <v>15.6</v>
      </c>
      <c r="F82" s="80">
        <v>12.9</v>
      </c>
      <c r="G82" s="81">
        <v>16</v>
      </c>
      <c r="H82" s="82">
        <v>11.4</v>
      </c>
      <c r="I82" s="65">
        <f t="shared" si="2"/>
        <v>14.25</v>
      </c>
      <c r="J82" s="65">
        <f t="shared" si="3"/>
        <v>13.975</v>
      </c>
    </row>
    <row r="83" spans="1:10" s="61" customFormat="1" ht="30" x14ac:dyDescent="0.25">
      <c r="A83" s="26">
        <v>81</v>
      </c>
      <c r="B83" s="18" t="s">
        <v>95</v>
      </c>
      <c r="C83" s="18">
        <v>500</v>
      </c>
      <c r="D83" s="56" t="s">
        <v>99</v>
      </c>
      <c r="E83" s="66">
        <v>41</v>
      </c>
      <c r="F83" s="80">
        <v>43.5</v>
      </c>
      <c r="G83" s="81">
        <v>50</v>
      </c>
      <c r="H83" s="81">
        <v>35</v>
      </c>
      <c r="I83" s="65">
        <f t="shared" si="2"/>
        <v>42.25</v>
      </c>
      <c r="J83" s="65">
        <f t="shared" si="3"/>
        <v>42.375</v>
      </c>
    </row>
    <row r="84" spans="1:10" s="61" customFormat="1" ht="28.5" customHeight="1" x14ac:dyDescent="0.25">
      <c r="A84" s="26">
        <v>82</v>
      </c>
      <c r="B84" s="18" t="s">
        <v>52</v>
      </c>
      <c r="C84" s="18">
        <v>100</v>
      </c>
      <c r="D84" s="56" t="s">
        <v>100</v>
      </c>
      <c r="E84" s="26"/>
      <c r="F84" s="68"/>
      <c r="G84" s="81">
        <v>55</v>
      </c>
      <c r="H84" s="64"/>
      <c r="I84" s="65">
        <f t="shared" si="2"/>
        <v>55</v>
      </c>
      <c r="J84" s="65">
        <f t="shared" si="3"/>
        <v>55</v>
      </c>
    </row>
    <row r="85" spans="1:10" s="61" customFormat="1" ht="22.5" customHeight="1" x14ac:dyDescent="0.25">
      <c r="A85" s="26">
        <v>83</v>
      </c>
      <c r="B85" s="18" t="s">
        <v>52</v>
      </c>
      <c r="C85" s="18">
        <v>100</v>
      </c>
      <c r="D85" s="56" t="s">
        <v>101</v>
      </c>
      <c r="E85" s="26"/>
      <c r="F85" s="68"/>
      <c r="G85" s="81">
        <v>35</v>
      </c>
      <c r="H85" s="64"/>
      <c r="I85" s="65">
        <f t="shared" si="2"/>
        <v>35</v>
      </c>
      <c r="J85" s="65">
        <f t="shared" si="3"/>
        <v>35</v>
      </c>
    </row>
    <row r="86" spans="1:10" s="61" customFormat="1" ht="30" customHeight="1" x14ac:dyDescent="0.25">
      <c r="A86" s="26">
        <v>84</v>
      </c>
      <c r="B86" s="18" t="s">
        <v>52</v>
      </c>
      <c r="C86" s="18">
        <v>100</v>
      </c>
      <c r="D86" s="56" t="s">
        <v>102</v>
      </c>
      <c r="E86" s="26"/>
      <c r="F86" s="68"/>
      <c r="G86" s="81">
        <v>45</v>
      </c>
      <c r="H86" s="64"/>
      <c r="I86" s="65">
        <f t="shared" si="2"/>
        <v>45</v>
      </c>
      <c r="J86" s="65">
        <f t="shared" si="3"/>
        <v>45</v>
      </c>
    </row>
  </sheetData>
  <mergeCells count="1">
    <mergeCell ref="A1:J1"/>
  </mergeCells>
  <pageMargins left="0.51180555555555596" right="0.51180555555555596" top="0.78749999999999998" bottom="0.78749999999999998" header="0.511811023622047" footer="0.511811023622047"/>
  <pageSetup paperSize="9" scale="52" fitToHeight="0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86"/>
  <sheetViews>
    <sheetView topLeftCell="A10" zoomScale="87" zoomScaleNormal="87" workbookViewId="0">
      <selection sqref="A1:O86"/>
    </sheetView>
  </sheetViews>
  <sheetFormatPr defaultColWidth="9.140625" defaultRowHeight="15" x14ac:dyDescent="0.25"/>
  <cols>
    <col min="1" max="1" width="5" customWidth="1"/>
    <col min="2" max="2" width="10.5703125" customWidth="1"/>
    <col min="3" max="3" width="6.28515625" customWidth="1"/>
    <col min="4" max="4" width="37.42578125" customWidth="1"/>
    <col min="5" max="5" width="13.140625" customWidth="1"/>
    <col min="6" max="6" width="12" customWidth="1"/>
    <col min="7" max="7" width="14.5703125" customWidth="1"/>
    <col min="8" max="8" width="11.85546875" customWidth="1"/>
    <col min="9" max="9" width="12.28515625" customWidth="1"/>
    <col min="10" max="10" width="13" customWidth="1"/>
    <col min="11" max="11" width="13.28515625" customWidth="1"/>
    <col min="12" max="12" width="13.140625" customWidth="1"/>
    <col min="13" max="13" width="11.140625" customWidth="1"/>
    <col min="14" max="14" width="12.42578125" customWidth="1"/>
    <col min="15" max="15" width="12.85546875" customWidth="1"/>
  </cols>
  <sheetData>
    <row r="1" spans="1:17" x14ac:dyDescent="0.25">
      <c r="A1" s="139" t="s">
        <v>184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7" s="61" customFormat="1" ht="51.75" customHeight="1" x14ac:dyDescent="0.25">
      <c r="A2" s="58" t="s">
        <v>1</v>
      </c>
      <c r="B2" s="59" t="s">
        <v>169</v>
      </c>
      <c r="C2" s="60" t="s">
        <v>170</v>
      </c>
      <c r="D2" s="69" t="s">
        <v>5</v>
      </c>
      <c r="E2" s="76" t="s">
        <v>185</v>
      </c>
      <c r="F2" s="74" t="s">
        <v>186</v>
      </c>
      <c r="G2" s="75" t="s">
        <v>187</v>
      </c>
      <c r="H2" s="70" t="s">
        <v>188</v>
      </c>
      <c r="I2" s="70" t="s">
        <v>189</v>
      </c>
      <c r="J2" s="76" t="s">
        <v>197</v>
      </c>
      <c r="K2" s="76" t="s">
        <v>199</v>
      </c>
      <c r="L2" s="76" t="s">
        <v>200</v>
      </c>
      <c r="M2" s="76" t="s">
        <v>202</v>
      </c>
      <c r="N2" s="70" t="s">
        <v>183</v>
      </c>
      <c r="O2" s="71" t="s">
        <v>176</v>
      </c>
    </row>
    <row r="3" spans="1:17" s="61" customFormat="1" ht="32.25" customHeight="1" x14ac:dyDescent="0.25">
      <c r="A3" s="72">
        <v>1</v>
      </c>
      <c r="B3" s="18" t="s">
        <v>14</v>
      </c>
      <c r="C3" s="18">
        <v>600</v>
      </c>
      <c r="D3" s="73" t="s">
        <v>15</v>
      </c>
      <c r="E3" s="88"/>
      <c r="F3" s="88"/>
      <c r="G3" s="88"/>
      <c r="H3" s="88"/>
      <c r="I3" s="88"/>
      <c r="J3" s="88">
        <v>207.52</v>
      </c>
      <c r="K3" s="88"/>
      <c r="L3" s="88"/>
      <c r="M3" s="88"/>
      <c r="N3" s="57">
        <f>MEDIAN(E3:M3)</f>
        <v>207.52</v>
      </c>
      <c r="O3" s="57">
        <f>AVERAGE(E3:L3)</f>
        <v>207.52</v>
      </c>
      <c r="Q3" s="89"/>
    </row>
    <row r="4" spans="1:17" s="61" customFormat="1" ht="33" customHeight="1" x14ac:dyDescent="0.25">
      <c r="A4" s="50">
        <v>2</v>
      </c>
      <c r="B4" s="18" t="s">
        <v>14</v>
      </c>
      <c r="C4" s="18">
        <v>500</v>
      </c>
      <c r="D4" s="56" t="s">
        <v>16</v>
      </c>
      <c r="E4" s="88"/>
      <c r="F4" s="88"/>
      <c r="G4" s="88">
        <v>209.99</v>
      </c>
      <c r="H4" s="88"/>
      <c r="I4" s="88"/>
      <c r="J4" s="88"/>
      <c r="K4" s="88"/>
      <c r="L4" s="88"/>
      <c r="M4" s="88"/>
      <c r="N4" s="57">
        <f t="shared" ref="N4:N67" si="0">MEDIAN(E4:M4)</f>
        <v>209.99</v>
      </c>
      <c r="O4" s="57">
        <f t="shared" ref="O4:O67" si="1">AVERAGE(E4:L4)</f>
        <v>209.99</v>
      </c>
    </row>
    <row r="5" spans="1:17" s="61" customFormat="1" ht="39.75" customHeight="1" x14ac:dyDescent="0.25">
      <c r="A5" s="50">
        <v>3</v>
      </c>
      <c r="B5" s="18" t="s">
        <v>14</v>
      </c>
      <c r="C5" s="18">
        <v>500</v>
      </c>
      <c r="D5" s="56" t="s">
        <v>17</v>
      </c>
      <c r="E5" s="88"/>
      <c r="F5" s="88"/>
      <c r="G5" s="88">
        <v>199.49</v>
      </c>
      <c r="H5" s="88"/>
      <c r="I5" s="88"/>
      <c r="J5" s="88"/>
      <c r="K5" s="88"/>
      <c r="L5" s="88"/>
      <c r="M5" s="88"/>
      <c r="N5" s="57">
        <f t="shared" si="0"/>
        <v>199.49</v>
      </c>
      <c r="O5" s="57">
        <f t="shared" si="1"/>
        <v>199.49</v>
      </c>
    </row>
    <row r="6" spans="1:17" s="61" customFormat="1" ht="43.5" customHeight="1" x14ac:dyDescent="0.25">
      <c r="A6" s="50">
        <v>4</v>
      </c>
      <c r="B6" s="18" t="s">
        <v>18</v>
      </c>
      <c r="C6" s="18">
        <v>20</v>
      </c>
      <c r="D6" s="56" t="s">
        <v>19</v>
      </c>
      <c r="E6" s="88"/>
      <c r="F6" s="88"/>
      <c r="G6" s="88"/>
      <c r="H6" s="88"/>
      <c r="I6" s="88"/>
      <c r="J6" s="88"/>
      <c r="K6" s="88"/>
      <c r="L6" s="88"/>
      <c r="M6" s="88"/>
      <c r="N6" s="57" t="e">
        <f t="shared" si="0"/>
        <v>#NUM!</v>
      </c>
      <c r="O6" s="57" t="e">
        <f t="shared" si="1"/>
        <v>#DIV/0!</v>
      </c>
    </row>
    <row r="7" spans="1:17" s="61" customFormat="1" ht="40.5" customHeight="1" x14ac:dyDescent="0.25">
      <c r="A7" s="50">
        <v>5</v>
      </c>
      <c r="B7" s="18" t="s">
        <v>18</v>
      </c>
      <c r="C7" s="18">
        <v>20</v>
      </c>
      <c r="D7" s="56" t="s">
        <v>20</v>
      </c>
      <c r="E7" s="88"/>
      <c r="F7" s="88"/>
      <c r="G7" s="88"/>
      <c r="H7" s="88"/>
      <c r="I7" s="88"/>
      <c r="J7" s="88"/>
      <c r="K7" s="88"/>
      <c r="L7" s="88"/>
      <c r="M7" s="88"/>
      <c r="N7" s="57" t="e">
        <f t="shared" si="0"/>
        <v>#NUM!</v>
      </c>
      <c r="O7" s="57" t="e">
        <f t="shared" si="1"/>
        <v>#DIV/0!</v>
      </c>
    </row>
    <row r="8" spans="1:17" s="61" customFormat="1" ht="41.25" customHeight="1" x14ac:dyDescent="0.25">
      <c r="A8" s="50">
        <v>6</v>
      </c>
      <c r="B8" s="18" t="s">
        <v>21</v>
      </c>
      <c r="C8" s="18">
        <v>50</v>
      </c>
      <c r="D8" s="56" t="s">
        <v>22</v>
      </c>
      <c r="E8" s="88">
        <v>1890</v>
      </c>
      <c r="F8" s="88"/>
      <c r="G8" s="88"/>
      <c r="H8" s="88"/>
      <c r="I8" s="88"/>
      <c r="J8" s="88"/>
      <c r="K8" s="88"/>
      <c r="L8" s="88"/>
      <c r="M8" s="88"/>
      <c r="N8" s="57">
        <f t="shared" si="0"/>
        <v>1890</v>
      </c>
      <c r="O8" s="57">
        <f t="shared" si="1"/>
        <v>1890</v>
      </c>
    </row>
    <row r="9" spans="1:17" s="61" customFormat="1" ht="34.5" customHeight="1" x14ac:dyDescent="0.25">
      <c r="A9" s="50">
        <v>7</v>
      </c>
      <c r="B9" s="18" t="s">
        <v>23</v>
      </c>
      <c r="C9" s="18">
        <v>500</v>
      </c>
      <c r="D9" s="56" t="s">
        <v>24</v>
      </c>
      <c r="E9" s="88"/>
      <c r="F9" s="88"/>
      <c r="G9" s="88">
        <v>9.48</v>
      </c>
      <c r="H9" s="88"/>
      <c r="I9" s="88"/>
      <c r="J9" s="88"/>
      <c r="K9" s="88"/>
      <c r="L9" s="88"/>
      <c r="M9" s="88"/>
      <c r="N9" s="57">
        <f t="shared" si="0"/>
        <v>9.48</v>
      </c>
      <c r="O9" s="57">
        <f t="shared" si="1"/>
        <v>9.48</v>
      </c>
    </row>
    <row r="10" spans="1:17" s="61" customFormat="1" ht="33.75" customHeight="1" x14ac:dyDescent="0.25">
      <c r="A10" s="50">
        <v>8</v>
      </c>
      <c r="B10" s="18" t="s">
        <v>18</v>
      </c>
      <c r="C10" s="18">
        <v>10</v>
      </c>
      <c r="D10" s="56" t="s">
        <v>25</v>
      </c>
      <c r="E10" s="88">
        <v>337</v>
      </c>
      <c r="F10" s="88"/>
      <c r="G10" s="88"/>
      <c r="H10" s="88"/>
      <c r="I10" s="88"/>
      <c r="J10" s="88"/>
      <c r="K10" s="88"/>
      <c r="L10" s="88"/>
      <c r="M10" s="88"/>
      <c r="N10" s="57">
        <f t="shared" si="0"/>
        <v>337</v>
      </c>
      <c r="O10" s="57">
        <f t="shared" si="1"/>
        <v>337</v>
      </c>
    </row>
    <row r="11" spans="1:17" s="61" customFormat="1" ht="45" customHeight="1" x14ac:dyDescent="0.25">
      <c r="A11" s="50">
        <v>9</v>
      </c>
      <c r="B11" s="18" t="s">
        <v>18</v>
      </c>
      <c r="C11" s="18">
        <v>2</v>
      </c>
      <c r="D11" s="56" t="s">
        <v>26</v>
      </c>
      <c r="E11" s="88">
        <v>4480.5</v>
      </c>
      <c r="F11" s="88"/>
      <c r="G11" s="88"/>
      <c r="H11" s="88"/>
      <c r="I11" s="88"/>
      <c r="J11" s="88"/>
      <c r="K11" s="88"/>
      <c r="L11" s="88"/>
      <c r="M11" s="88"/>
      <c r="N11" s="57">
        <f t="shared" si="0"/>
        <v>4480.5</v>
      </c>
      <c r="O11" s="57">
        <f t="shared" si="1"/>
        <v>4480.5</v>
      </c>
    </row>
    <row r="12" spans="1:17" s="61" customFormat="1" ht="37.5" customHeight="1" x14ac:dyDescent="0.25">
      <c r="A12" s="50">
        <v>10</v>
      </c>
      <c r="B12" s="18" t="s">
        <v>18</v>
      </c>
      <c r="C12" s="18">
        <v>2</v>
      </c>
      <c r="D12" s="56" t="s">
        <v>27</v>
      </c>
      <c r="E12" s="88">
        <v>8128</v>
      </c>
      <c r="F12" s="88"/>
      <c r="G12" s="88"/>
      <c r="H12" s="88"/>
      <c r="I12" s="88"/>
      <c r="J12" s="88"/>
      <c r="K12" s="88"/>
      <c r="L12" s="88"/>
      <c r="M12" s="88"/>
      <c r="N12" s="57">
        <f t="shared" si="0"/>
        <v>8128</v>
      </c>
      <c r="O12" s="57">
        <f t="shared" si="1"/>
        <v>8128</v>
      </c>
    </row>
    <row r="13" spans="1:17" s="61" customFormat="1" ht="54.75" customHeight="1" x14ac:dyDescent="0.25">
      <c r="A13" s="50">
        <v>11</v>
      </c>
      <c r="B13" s="18" t="s">
        <v>18</v>
      </c>
      <c r="C13" s="18">
        <v>2</v>
      </c>
      <c r="D13" s="56" t="s">
        <v>28</v>
      </c>
      <c r="E13" s="88">
        <v>923.9</v>
      </c>
      <c r="F13" s="88"/>
      <c r="G13" s="88"/>
      <c r="H13" s="88"/>
      <c r="I13" s="88"/>
      <c r="J13" s="88"/>
      <c r="K13" s="88"/>
      <c r="L13" s="88"/>
      <c r="M13" s="88"/>
      <c r="N13" s="57">
        <f t="shared" si="0"/>
        <v>923.9</v>
      </c>
      <c r="O13" s="57">
        <f t="shared" si="1"/>
        <v>923.9</v>
      </c>
    </row>
    <row r="14" spans="1:17" s="61" customFormat="1" ht="39" customHeight="1" x14ac:dyDescent="0.25">
      <c r="A14" s="50">
        <v>12</v>
      </c>
      <c r="B14" s="18" t="s">
        <v>18</v>
      </c>
      <c r="C14" s="18">
        <v>10</v>
      </c>
      <c r="D14" s="56" t="s">
        <v>29</v>
      </c>
      <c r="E14" s="88">
        <v>198</v>
      </c>
      <c r="F14" s="88"/>
      <c r="G14" s="88"/>
      <c r="H14" s="88"/>
      <c r="I14" s="88"/>
      <c r="J14" s="88"/>
      <c r="K14" s="88"/>
      <c r="L14" s="88"/>
      <c r="M14" s="88"/>
      <c r="N14" s="57">
        <f t="shared" si="0"/>
        <v>198</v>
      </c>
      <c r="O14" s="57">
        <f t="shared" si="1"/>
        <v>198</v>
      </c>
    </row>
    <row r="15" spans="1:17" s="61" customFormat="1" ht="41.25" customHeight="1" x14ac:dyDescent="0.25">
      <c r="A15" s="50">
        <v>13</v>
      </c>
      <c r="B15" s="18" t="s">
        <v>18</v>
      </c>
      <c r="C15" s="18">
        <v>2</v>
      </c>
      <c r="D15" s="56" t="s">
        <v>30</v>
      </c>
      <c r="E15" s="88">
        <v>2289</v>
      </c>
      <c r="F15" s="88"/>
      <c r="G15" s="88"/>
      <c r="H15" s="88"/>
      <c r="I15" s="88"/>
      <c r="J15" s="88"/>
      <c r="K15" s="88"/>
      <c r="L15" s="88"/>
      <c r="M15" s="88"/>
      <c r="N15" s="57">
        <f t="shared" si="0"/>
        <v>2289</v>
      </c>
      <c r="O15" s="57">
        <f t="shared" si="1"/>
        <v>2289</v>
      </c>
    </row>
    <row r="16" spans="1:17" s="61" customFormat="1" ht="49.5" customHeight="1" x14ac:dyDescent="0.25">
      <c r="A16" s="50">
        <v>14</v>
      </c>
      <c r="B16" s="18" t="s">
        <v>18</v>
      </c>
      <c r="C16" s="18">
        <v>15</v>
      </c>
      <c r="D16" s="56" t="s">
        <v>31</v>
      </c>
      <c r="E16" s="88">
        <v>279.89999999999998</v>
      </c>
      <c r="F16" s="88"/>
      <c r="G16" s="88"/>
      <c r="H16" s="88"/>
      <c r="I16" s="88"/>
      <c r="J16" s="88"/>
      <c r="K16" s="88"/>
      <c r="L16" s="88"/>
      <c r="M16" s="88"/>
      <c r="N16" s="57">
        <f t="shared" si="0"/>
        <v>279.89999999999998</v>
      </c>
      <c r="O16" s="57">
        <f t="shared" si="1"/>
        <v>279.89999999999998</v>
      </c>
    </row>
    <row r="17" spans="1:15" s="61" customFormat="1" ht="48" customHeight="1" x14ac:dyDescent="0.25">
      <c r="A17" s="50">
        <v>15</v>
      </c>
      <c r="B17" s="18" t="s">
        <v>18</v>
      </c>
      <c r="C17" s="18">
        <v>15</v>
      </c>
      <c r="D17" s="56" t="s">
        <v>32</v>
      </c>
      <c r="E17" s="88">
        <v>369.9</v>
      </c>
      <c r="F17" s="88"/>
      <c r="G17" s="88"/>
      <c r="H17" s="88"/>
      <c r="I17" s="88"/>
      <c r="J17" s="88"/>
      <c r="K17" s="88"/>
      <c r="L17" s="88"/>
      <c r="M17" s="88"/>
      <c r="N17" s="57">
        <f t="shared" si="0"/>
        <v>369.9</v>
      </c>
      <c r="O17" s="57">
        <f t="shared" si="1"/>
        <v>369.9</v>
      </c>
    </row>
    <row r="18" spans="1:15" s="61" customFormat="1" ht="48" customHeight="1" x14ac:dyDescent="0.25">
      <c r="A18" s="50">
        <v>16</v>
      </c>
      <c r="B18" s="18" t="s">
        <v>18</v>
      </c>
      <c r="C18" s="18">
        <v>10</v>
      </c>
      <c r="D18" s="56" t="s">
        <v>33</v>
      </c>
      <c r="E18" s="88">
        <v>10.99</v>
      </c>
      <c r="F18" s="88"/>
      <c r="G18" s="88"/>
      <c r="H18" s="88"/>
      <c r="I18" s="88"/>
      <c r="J18" s="88"/>
      <c r="K18" s="88"/>
      <c r="L18" s="88"/>
      <c r="M18" s="88"/>
      <c r="N18" s="57">
        <f t="shared" si="0"/>
        <v>10.99</v>
      </c>
      <c r="O18" s="57">
        <f t="shared" si="1"/>
        <v>10.99</v>
      </c>
    </row>
    <row r="19" spans="1:15" s="61" customFormat="1" ht="26.25" customHeight="1" x14ac:dyDescent="0.25">
      <c r="A19" s="50">
        <v>17</v>
      </c>
      <c r="B19" s="18" t="s">
        <v>34</v>
      </c>
      <c r="C19" s="18">
        <v>500</v>
      </c>
      <c r="D19" s="56" t="s">
        <v>35</v>
      </c>
      <c r="E19" s="88">
        <v>13.99</v>
      </c>
      <c r="F19" s="88"/>
      <c r="G19" s="88"/>
      <c r="H19" s="88"/>
      <c r="I19" s="88"/>
      <c r="J19" s="88"/>
      <c r="K19" s="88"/>
      <c r="L19" s="88"/>
      <c r="M19" s="88"/>
      <c r="N19" s="57">
        <f t="shared" si="0"/>
        <v>13.99</v>
      </c>
      <c r="O19" s="57">
        <f t="shared" si="1"/>
        <v>13.99</v>
      </c>
    </row>
    <row r="20" spans="1:15" s="61" customFormat="1" ht="33.75" customHeight="1" x14ac:dyDescent="0.25">
      <c r="A20" s="50">
        <v>18</v>
      </c>
      <c r="B20" s="18" t="s">
        <v>34</v>
      </c>
      <c r="C20" s="18">
        <v>200</v>
      </c>
      <c r="D20" s="56" t="s">
        <v>36</v>
      </c>
      <c r="E20" s="88">
        <v>10.19</v>
      </c>
      <c r="F20" s="88"/>
      <c r="G20" s="88"/>
      <c r="H20" s="88"/>
      <c r="I20" s="88"/>
      <c r="J20" s="88"/>
      <c r="K20" s="88"/>
      <c r="L20" s="88"/>
      <c r="M20" s="88"/>
      <c r="N20" s="57">
        <f t="shared" si="0"/>
        <v>10.19</v>
      </c>
      <c r="O20" s="57">
        <f t="shared" si="1"/>
        <v>10.19</v>
      </c>
    </row>
    <row r="21" spans="1:15" s="61" customFormat="1" ht="42" customHeight="1" x14ac:dyDescent="0.25">
      <c r="A21" s="50">
        <v>19</v>
      </c>
      <c r="B21" s="18" t="s">
        <v>18</v>
      </c>
      <c r="C21" s="18">
        <v>5000</v>
      </c>
      <c r="D21" s="56" t="s">
        <v>37</v>
      </c>
      <c r="E21" s="88">
        <v>1.99</v>
      </c>
      <c r="F21" s="88"/>
      <c r="G21" s="88"/>
      <c r="H21" s="88"/>
      <c r="I21" s="88"/>
      <c r="J21" s="88"/>
      <c r="K21" s="88"/>
      <c r="L21" s="88"/>
      <c r="M21" s="88"/>
      <c r="N21" s="57">
        <f t="shared" si="0"/>
        <v>1.99</v>
      </c>
      <c r="O21" s="57">
        <f t="shared" si="1"/>
        <v>1.99</v>
      </c>
    </row>
    <row r="22" spans="1:15" s="61" customFormat="1" ht="41.25" customHeight="1" x14ac:dyDescent="0.25">
      <c r="A22" s="50">
        <v>20</v>
      </c>
      <c r="B22" s="18" t="s">
        <v>18</v>
      </c>
      <c r="C22" s="18">
        <v>5000</v>
      </c>
      <c r="D22" s="56" t="s">
        <v>38</v>
      </c>
      <c r="E22" s="88">
        <v>2.9</v>
      </c>
      <c r="F22" s="88"/>
      <c r="G22" s="88"/>
      <c r="H22" s="88"/>
      <c r="I22" s="88"/>
      <c r="J22" s="88"/>
      <c r="K22" s="88"/>
      <c r="L22" s="88"/>
      <c r="M22" s="88"/>
      <c r="N22" s="57">
        <f t="shared" si="0"/>
        <v>2.9</v>
      </c>
      <c r="O22" s="57">
        <f t="shared" si="1"/>
        <v>2.9</v>
      </c>
    </row>
    <row r="23" spans="1:15" s="61" customFormat="1" ht="42" customHeight="1" x14ac:dyDescent="0.25">
      <c r="A23" s="50">
        <v>21</v>
      </c>
      <c r="B23" s="18" t="s">
        <v>18</v>
      </c>
      <c r="C23" s="18">
        <v>50</v>
      </c>
      <c r="D23" s="56" t="s">
        <v>39</v>
      </c>
      <c r="E23" s="88">
        <v>9</v>
      </c>
      <c r="F23" s="88"/>
      <c r="G23" s="88"/>
      <c r="H23" s="88"/>
      <c r="I23" s="88"/>
      <c r="J23" s="88"/>
      <c r="K23" s="88"/>
      <c r="L23" s="88"/>
      <c r="M23" s="88"/>
      <c r="N23" s="57">
        <f t="shared" si="0"/>
        <v>9</v>
      </c>
      <c r="O23" s="57">
        <f t="shared" si="1"/>
        <v>9</v>
      </c>
    </row>
    <row r="24" spans="1:15" s="61" customFormat="1" ht="45.75" customHeight="1" x14ac:dyDescent="0.25">
      <c r="A24" s="50">
        <v>22</v>
      </c>
      <c r="B24" s="18" t="s">
        <v>18</v>
      </c>
      <c r="C24" s="18">
        <v>50</v>
      </c>
      <c r="D24" s="56" t="s">
        <v>40</v>
      </c>
      <c r="E24" s="88">
        <v>2.4900000000000002</v>
      </c>
      <c r="F24" s="88"/>
      <c r="G24" s="88"/>
      <c r="H24" s="88"/>
      <c r="I24" s="88"/>
      <c r="J24" s="88"/>
      <c r="K24" s="88"/>
      <c r="L24" s="88"/>
      <c r="M24" s="88"/>
      <c r="N24" s="57">
        <f t="shared" si="0"/>
        <v>2.4900000000000002</v>
      </c>
      <c r="O24" s="57">
        <f t="shared" si="1"/>
        <v>2.4900000000000002</v>
      </c>
    </row>
    <row r="25" spans="1:15" s="61" customFormat="1" ht="30" x14ac:dyDescent="0.25">
      <c r="A25" s="50">
        <v>23</v>
      </c>
      <c r="B25" s="18" t="s">
        <v>18</v>
      </c>
      <c r="C25" s="18">
        <v>1000</v>
      </c>
      <c r="D25" s="56" t="s">
        <v>41</v>
      </c>
      <c r="E25" s="88"/>
      <c r="F25" s="88"/>
      <c r="G25" s="88"/>
      <c r="H25" s="88">
        <v>2.5</v>
      </c>
      <c r="I25" s="88"/>
      <c r="J25" s="88"/>
      <c r="K25" s="88"/>
      <c r="L25" s="88"/>
      <c r="M25" s="88"/>
      <c r="N25" s="57">
        <f t="shared" si="0"/>
        <v>2.5</v>
      </c>
      <c r="O25" s="57">
        <f t="shared" si="1"/>
        <v>2.5</v>
      </c>
    </row>
    <row r="26" spans="1:15" s="61" customFormat="1" ht="42" customHeight="1" x14ac:dyDescent="0.25">
      <c r="A26" s="50">
        <v>24</v>
      </c>
      <c r="B26" s="18" t="s">
        <v>18</v>
      </c>
      <c r="C26" s="18">
        <v>1000</v>
      </c>
      <c r="D26" s="56" t="s">
        <v>42</v>
      </c>
      <c r="E26" s="88"/>
      <c r="F26" s="88"/>
      <c r="G26" s="88">
        <v>2.4700000000000002</v>
      </c>
      <c r="H26" s="88"/>
      <c r="I26" s="88"/>
      <c r="J26" s="88"/>
      <c r="K26" s="88"/>
      <c r="L26" s="88"/>
      <c r="M26" s="88"/>
      <c r="N26" s="57">
        <f t="shared" si="0"/>
        <v>2.4700000000000002</v>
      </c>
      <c r="O26" s="57">
        <f t="shared" si="1"/>
        <v>2.4700000000000002</v>
      </c>
    </row>
    <row r="27" spans="1:15" s="61" customFormat="1" ht="42" customHeight="1" x14ac:dyDescent="0.25">
      <c r="A27" s="50">
        <v>25</v>
      </c>
      <c r="B27" s="18" t="s">
        <v>18</v>
      </c>
      <c r="C27" s="18">
        <v>1000</v>
      </c>
      <c r="D27" s="56" t="s">
        <v>43</v>
      </c>
      <c r="E27" s="88"/>
      <c r="F27" s="88"/>
      <c r="G27" s="88">
        <v>1.4</v>
      </c>
      <c r="H27" s="88"/>
      <c r="I27" s="88"/>
      <c r="J27" s="88"/>
      <c r="K27" s="88"/>
      <c r="L27" s="88"/>
      <c r="M27" s="88"/>
      <c r="N27" s="57">
        <f t="shared" si="0"/>
        <v>1.4</v>
      </c>
      <c r="O27" s="57">
        <f t="shared" si="1"/>
        <v>1.4</v>
      </c>
    </row>
    <row r="28" spans="1:15" s="61" customFormat="1" ht="25.5" customHeight="1" x14ac:dyDescent="0.25">
      <c r="A28" s="50">
        <v>26</v>
      </c>
      <c r="B28" s="18" t="s">
        <v>18</v>
      </c>
      <c r="C28" s="18">
        <v>1000</v>
      </c>
      <c r="D28" s="56" t="s">
        <v>44</v>
      </c>
      <c r="E28" s="88">
        <v>1.33</v>
      </c>
      <c r="F28" s="88"/>
      <c r="G28" s="88"/>
      <c r="H28" s="88"/>
      <c r="I28" s="88"/>
      <c r="J28" s="88"/>
      <c r="K28" s="88"/>
      <c r="L28" s="88"/>
      <c r="M28" s="88"/>
      <c r="N28" s="57">
        <f t="shared" si="0"/>
        <v>1.33</v>
      </c>
      <c r="O28" s="57">
        <f t="shared" si="1"/>
        <v>1.33</v>
      </c>
    </row>
    <row r="29" spans="1:15" s="61" customFormat="1" ht="30" x14ac:dyDescent="0.25">
      <c r="A29" s="50">
        <v>27</v>
      </c>
      <c r="B29" s="18" t="s">
        <v>18</v>
      </c>
      <c r="C29" s="18">
        <v>300</v>
      </c>
      <c r="D29" s="56" t="s">
        <v>45</v>
      </c>
      <c r="E29" s="88"/>
      <c r="F29" s="88"/>
      <c r="G29" s="88"/>
      <c r="H29" s="88"/>
      <c r="I29" s="88">
        <v>65.78</v>
      </c>
      <c r="J29" s="88"/>
      <c r="K29" s="88"/>
      <c r="L29" s="88"/>
      <c r="M29" s="88"/>
      <c r="N29" s="57">
        <f t="shared" si="0"/>
        <v>65.78</v>
      </c>
      <c r="O29" s="57">
        <f t="shared" si="1"/>
        <v>65.78</v>
      </c>
    </row>
    <row r="30" spans="1:15" s="61" customFormat="1" ht="30" x14ac:dyDescent="0.25">
      <c r="A30" s="50">
        <v>28</v>
      </c>
      <c r="B30" s="18" t="s">
        <v>18</v>
      </c>
      <c r="C30" s="18">
        <v>300</v>
      </c>
      <c r="D30" s="56" t="s">
        <v>46</v>
      </c>
      <c r="E30" s="88"/>
      <c r="F30" s="88"/>
      <c r="G30" s="88"/>
      <c r="H30" s="88"/>
      <c r="I30" s="88">
        <v>84.37</v>
      </c>
      <c r="J30" s="88"/>
      <c r="K30" s="88"/>
      <c r="L30" s="88"/>
      <c r="M30" s="88"/>
      <c r="N30" s="57">
        <f t="shared" si="0"/>
        <v>84.37</v>
      </c>
      <c r="O30" s="57">
        <f t="shared" si="1"/>
        <v>84.37</v>
      </c>
    </row>
    <row r="31" spans="1:15" s="61" customFormat="1" ht="30" x14ac:dyDescent="0.25">
      <c r="A31" s="50">
        <v>29</v>
      </c>
      <c r="B31" s="18" t="s">
        <v>18</v>
      </c>
      <c r="C31" s="18">
        <v>300</v>
      </c>
      <c r="D31" s="56" t="s">
        <v>47</v>
      </c>
      <c r="E31" s="88"/>
      <c r="F31" s="88"/>
      <c r="G31" s="88"/>
      <c r="H31" s="88"/>
      <c r="I31" s="88">
        <v>185.1</v>
      </c>
      <c r="J31" s="88"/>
      <c r="K31" s="88"/>
      <c r="L31" s="88"/>
      <c r="M31" s="88"/>
      <c r="N31" s="57">
        <f t="shared" si="0"/>
        <v>185.1</v>
      </c>
      <c r="O31" s="57">
        <f t="shared" si="1"/>
        <v>185.1</v>
      </c>
    </row>
    <row r="32" spans="1:15" s="61" customFormat="1" ht="24" customHeight="1" x14ac:dyDescent="0.25">
      <c r="A32" s="50">
        <v>30</v>
      </c>
      <c r="B32" s="18" t="s">
        <v>34</v>
      </c>
      <c r="C32" s="18">
        <v>3000</v>
      </c>
      <c r="D32" s="56" t="s">
        <v>48</v>
      </c>
      <c r="E32" s="88">
        <v>28.9</v>
      </c>
      <c r="F32" s="88"/>
      <c r="G32" s="88"/>
      <c r="H32" s="88"/>
      <c r="I32" s="88"/>
      <c r="J32" s="88"/>
      <c r="K32" s="88"/>
      <c r="L32" s="88"/>
      <c r="M32" s="88"/>
      <c r="N32" s="57">
        <f t="shared" si="0"/>
        <v>28.9</v>
      </c>
      <c r="O32" s="57">
        <f t="shared" si="1"/>
        <v>28.9</v>
      </c>
    </row>
    <row r="33" spans="1:15" s="61" customFormat="1" ht="32.25" customHeight="1" x14ac:dyDescent="0.25">
      <c r="A33" s="50">
        <v>31</v>
      </c>
      <c r="B33" s="18" t="s">
        <v>18</v>
      </c>
      <c r="C33" s="18">
        <v>50</v>
      </c>
      <c r="D33" s="56" t="s">
        <v>49</v>
      </c>
      <c r="E33" s="88">
        <v>38.5</v>
      </c>
      <c r="F33" s="88"/>
      <c r="G33" s="88"/>
      <c r="H33" s="88"/>
      <c r="I33" s="88"/>
      <c r="J33" s="88"/>
      <c r="K33" s="88"/>
      <c r="L33" s="88"/>
      <c r="M33" s="88"/>
      <c r="N33" s="57">
        <f t="shared" si="0"/>
        <v>38.5</v>
      </c>
      <c r="O33" s="57">
        <f t="shared" si="1"/>
        <v>38.5</v>
      </c>
    </row>
    <row r="34" spans="1:15" s="61" customFormat="1" ht="45" customHeight="1" x14ac:dyDescent="0.25">
      <c r="A34" s="50">
        <v>32</v>
      </c>
      <c r="B34" s="18" t="s">
        <v>18</v>
      </c>
      <c r="C34" s="18">
        <v>50</v>
      </c>
      <c r="D34" s="56" t="s">
        <v>50</v>
      </c>
      <c r="E34" s="88">
        <v>74.900000000000006</v>
      </c>
      <c r="F34" s="88"/>
      <c r="G34" s="88"/>
      <c r="H34" s="88"/>
      <c r="I34" s="88"/>
      <c r="J34" s="88"/>
      <c r="K34" s="88"/>
      <c r="L34" s="88"/>
      <c r="M34" s="88"/>
      <c r="N34" s="57">
        <f t="shared" si="0"/>
        <v>74.900000000000006</v>
      </c>
      <c r="O34" s="57">
        <f t="shared" si="1"/>
        <v>74.900000000000006</v>
      </c>
    </row>
    <row r="35" spans="1:15" s="61" customFormat="1" ht="45.75" customHeight="1" x14ac:dyDescent="0.25">
      <c r="A35" s="50">
        <v>33</v>
      </c>
      <c r="B35" s="18" t="s">
        <v>18</v>
      </c>
      <c r="C35" s="18">
        <v>100</v>
      </c>
      <c r="D35" s="56" t="s">
        <v>51</v>
      </c>
      <c r="E35" s="88">
        <v>2.79</v>
      </c>
      <c r="F35" s="88"/>
      <c r="G35" s="88"/>
      <c r="H35" s="88"/>
      <c r="I35" s="88"/>
      <c r="J35" s="88"/>
      <c r="K35" s="88"/>
      <c r="L35" s="88"/>
      <c r="M35" s="88"/>
      <c r="N35" s="57">
        <f t="shared" si="0"/>
        <v>2.79</v>
      </c>
      <c r="O35" s="57">
        <f t="shared" si="1"/>
        <v>2.79</v>
      </c>
    </row>
    <row r="36" spans="1:15" s="61" customFormat="1" ht="24.75" customHeight="1" x14ac:dyDescent="0.25">
      <c r="A36" s="50">
        <v>34</v>
      </c>
      <c r="B36" s="92" t="s">
        <v>52</v>
      </c>
      <c r="C36" s="92">
        <v>500</v>
      </c>
      <c r="D36" s="56" t="s">
        <v>53</v>
      </c>
      <c r="E36" s="88"/>
      <c r="F36" s="88"/>
      <c r="G36" s="88">
        <v>27</v>
      </c>
      <c r="H36" s="88"/>
      <c r="I36" s="88"/>
      <c r="J36" s="88"/>
      <c r="K36" s="88"/>
      <c r="L36" s="88"/>
      <c r="M36" s="88"/>
      <c r="N36" s="57">
        <f t="shared" si="0"/>
        <v>27</v>
      </c>
      <c r="O36" s="57">
        <f t="shared" si="1"/>
        <v>27</v>
      </c>
    </row>
    <row r="37" spans="1:15" s="61" customFormat="1" ht="41.25" customHeight="1" x14ac:dyDescent="0.25">
      <c r="A37" s="50">
        <v>35</v>
      </c>
      <c r="B37" s="92" t="s">
        <v>52</v>
      </c>
      <c r="C37" s="92">
        <v>500</v>
      </c>
      <c r="D37" s="56" t="s">
        <v>54</v>
      </c>
      <c r="E37" s="88">
        <v>69.900000000000006</v>
      </c>
      <c r="F37" s="88"/>
      <c r="G37" s="88"/>
      <c r="H37" s="88"/>
      <c r="I37" s="88"/>
      <c r="J37" s="88"/>
      <c r="K37" s="88"/>
      <c r="L37" s="88"/>
      <c r="M37" s="88"/>
      <c r="N37" s="57">
        <f t="shared" si="0"/>
        <v>69.900000000000006</v>
      </c>
      <c r="O37" s="57">
        <f t="shared" si="1"/>
        <v>69.900000000000006</v>
      </c>
    </row>
    <row r="38" spans="1:15" s="61" customFormat="1" ht="36.75" customHeight="1" x14ac:dyDescent="0.25">
      <c r="A38" s="50">
        <v>36</v>
      </c>
      <c r="B38" s="92" t="s">
        <v>52</v>
      </c>
      <c r="C38" s="92">
        <v>1000</v>
      </c>
      <c r="D38" s="56" t="s">
        <v>55</v>
      </c>
      <c r="E38" s="88">
        <v>26.9</v>
      </c>
      <c r="F38" s="88"/>
      <c r="G38" s="88"/>
      <c r="H38" s="88"/>
      <c r="I38" s="88"/>
      <c r="J38" s="88"/>
      <c r="K38" s="88"/>
      <c r="L38" s="88"/>
      <c r="M38" s="88"/>
      <c r="N38" s="57">
        <f t="shared" si="0"/>
        <v>26.9</v>
      </c>
      <c r="O38" s="57">
        <f t="shared" si="1"/>
        <v>26.9</v>
      </c>
    </row>
    <row r="39" spans="1:15" s="61" customFormat="1" ht="33" customHeight="1" x14ac:dyDescent="0.25">
      <c r="A39" s="50">
        <v>37</v>
      </c>
      <c r="B39" s="18" t="s">
        <v>18</v>
      </c>
      <c r="C39" s="18">
        <v>20</v>
      </c>
      <c r="D39" s="56" t="s">
        <v>56</v>
      </c>
      <c r="E39" s="88">
        <v>29.9</v>
      </c>
      <c r="F39" s="88"/>
      <c r="G39" s="88"/>
      <c r="H39" s="88"/>
      <c r="I39" s="88"/>
      <c r="J39" s="88"/>
      <c r="K39" s="88"/>
      <c r="L39" s="88"/>
      <c r="M39" s="88"/>
      <c r="N39" s="57">
        <f t="shared" si="0"/>
        <v>29.9</v>
      </c>
      <c r="O39" s="57">
        <f t="shared" si="1"/>
        <v>29.9</v>
      </c>
    </row>
    <row r="40" spans="1:15" s="61" customFormat="1" ht="48.75" customHeight="1" x14ac:dyDescent="0.25">
      <c r="A40" s="50">
        <v>38</v>
      </c>
      <c r="B40" s="18" t="s">
        <v>18</v>
      </c>
      <c r="C40" s="18">
        <v>20</v>
      </c>
      <c r="D40" s="56" t="s">
        <v>208</v>
      </c>
      <c r="E40" s="88">
        <v>33.9</v>
      </c>
      <c r="F40" s="88"/>
      <c r="G40" s="88"/>
      <c r="H40" s="88"/>
      <c r="I40" s="88"/>
      <c r="J40" s="88"/>
      <c r="K40" s="88"/>
      <c r="L40" s="88"/>
      <c r="M40" s="88"/>
      <c r="N40" s="57">
        <f t="shared" si="0"/>
        <v>33.9</v>
      </c>
      <c r="O40" s="57">
        <f t="shared" si="1"/>
        <v>33.9</v>
      </c>
    </row>
    <row r="41" spans="1:15" s="61" customFormat="1" ht="30" x14ac:dyDescent="0.25">
      <c r="A41" s="50">
        <v>39</v>
      </c>
      <c r="B41" s="18" t="s">
        <v>18</v>
      </c>
      <c r="C41" s="18">
        <v>5</v>
      </c>
      <c r="D41" s="56" t="s">
        <v>177</v>
      </c>
      <c r="E41" s="88"/>
      <c r="F41" s="88"/>
      <c r="G41" s="88"/>
      <c r="H41" s="88"/>
      <c r="I41" s="88"/>
      <c r="J41" s="88"/>
      <c r="K41" s="88"/>
      <c r="L41" s="88"/>
      <c r="M41" s="88"/>
      <c r="N41" s="57" t="e">
        <f t="shared" si="0"/>
        <v>#NUM!</v>
      </c>
      <c r="O41" s="57" t="e">
        <f t="shared" si="1"/>
        <v>#DIV/0!</v>
      </c>
    </row>
    <row r="42" spans="1:15" s="61" customFormat="1" ht="30" x14ac:dyDescent="0.25">
      <c r="A42" s="50">
        <v>40</v>
      </c>
      <c r="B42" s="18" t="s">
        <v>18</v>
      </c>
      <c r="C42" s="18">
        <v>5</v>
      </c>
      <c r="D42" s="56" t="s">
        <v>178</v>
      </c>
      <c r="E42" s="88"/>
      <c r="F42" s="88"/>
      <c r="G42" s="88"/>
      <c r="H42" s="88"/>
      <c r="I42" s="88"/>
      <c r="J42" s="88"/>
      <c r="K42" s="88"/>
      <c r="L42" s="88"/>
      <c r="M42" s="88"/>
      <c r="N42" s="57" t="e">
        <f t="shared" si="0"/>
        <v>#NUM!</v>
      </c>
      <c r="O42" s="57" t="e">
        <f t="shared" si="1"/>
        <v>#DIV/0!</v>
      </c>
    </row>
    <row r="43" spans="1:15" s="61" customFormat="1" ht="30" x14ac:dyDescent="0.25">
      <c r="A43" s="50">
        <v>41</v>
      </c>
      <c r="B43" s="92" t="s">
        <v>18</v>
      </c>
      <c r="C43" s="18">
        <v>20</v>
      </c>
      <c r="D43" s="56" t="s">
        <v>58</v>
      </c>
      <c r="E43" s="88"/>
      <c r="F43" s="88"/>
      <c r="G43" s="88"/>
      <c r="H43" s="88"/>
      <c r="I43" s="88"/>
      <c r="J43" s="88"/>
      <c r="K43" s="88"/>
      <c r="L43" s="88">
        <v>2.73</v>
      </c>
      <c r="M43" s="88"/>
      <c r="N43" s="57">
        <f t="shared" si="0"/>
        <v>2.73</v>
      </c>
      <c r="O43" s="57">
        <f t="shared" si="1"/>
        <v>2.73</v>
      </c>
    </row>
    <row r="44" spans="1:15" s="61" customFormat="1" ht="30" x14ac:dyDescent="0.25">
      <c r="A44" s="50">
        <v>42</v>
      </c>
      <c r="B44" s="92" t="s">
        <v>18</v>
      </c>
      <c r="C44" s="18">
        <v>20</v>
      </c>
      <c r="D44" s="56" t="s">
        <v>59</v>
      </c>
      <c r="E44" s="88">
        <v>6.99</v>
      </c>
      <c r="F44" s="88"/>
      <c r="G44" s="88"/>
      <c r="H44" s="88"/>
      <c r="I44" s="88"/>
      <c r="J44" s="88"/>
      <c r="K44" s="88"/>
      <c r="L44" s="88"/>
      <c r="M44" s="88"/>
      <c r="N44" s="57">
        <f t="shared" si="0"/>
        <v>6.99</v>
      </c>
      <c r="O44" s="57">
        <f t="shared" si="1"/>
        <v>6.99</v>
      </c>
    </row>
    <row r="45" spans="1:15" s="61" customFormat="1" ht="30" x14ac:dyDescent="0.25">
      <c r="A45" s="50">
        <v>43</v>
      </c>
      <c r="B45" s="92" t="s">
        <v>18</v>
      </c>
      <c r="C45" s="18">
        <v>20</v>
      </c>
      <c r="D45" s="56" t="s">
        <v>60</v>
      </c>
      <c r="E45" s="88">
        <v>29.99</v>
      </c>
      <c r="F45" s="88"/>
      <c r="G45" s="88"/>
      <c r="H45" s="88"/>
      <c r="I45" s="88"/>
      <c r="J45" s="88"/>
      <c r="K45" s="88"/>
      <c r="L45" s="88"/>
      <c r="M45" s="88"/>
      <c r="N45" s="57">
        <f t="shared" si="0"/>
        <v>29.99</v>
      </c>
      <c r="O45" s="57">
        <f t="shared" si="1"/>
        <v>29.99</v>
      </c>
    </row>
    <row r="46" spans="1:15" s="61" customFormat="1" ht="36" customHeight="1" x14ac:dyDescent="0.25">
      <c r="A46" s="50">
        <v>44</v>
      </c>
      <c r="B46" s="18" t="s">
        <v>18</v>
      </c>
      <c r="C46" s="18">
        <v>50</v>
      </c>
      <c r="D46" s="56" t="s">
        <v>61</v>
      </c>
      <c r="E46" s="88">
        <v>54.9</v>
      </c>
      <c r="F46" s="88"/>
      <c r="G46" s="88"/>
      <c r="H46" s="88"/>
      <c r="I46" s="88"/>
      <c r="J46" s="88"/>
      <c r="K46" s="88"/>
      <c r="L46" s="88"/>
      <c r="M46" s="88"/>
      <c r="N46" s="57">
        <f t="shared" si="0"/>
        <v>54.9</v>
      </c>
      <c r="O46" s="57">
        <f t="shared" si="1"/>
        <v>54.9</v>
      </c>
    </row>
    <row r="47" spans="1:15" s="61" customFormat="1" ht="36" customHeight="1" x14ac:dyDescent="0.25">
      <c r="A47" s="50">
        <v>45</v>
      </c>
      <c r="B47" s="18" t="s">
        <v>18</v>
      </c>
      <c r="C47" s="18">
        <v>50</v>
      </c>
      <c r="D47" s="56" t="s">
        <v>62</v>
      </c>
      <c r="E47" s="88"/>
      <c r="F47" s="88"/>
      <c r="G47" s="88"/>
      <c r="H47" s="88"/>
      <c r="I47" s="88"/>
      <c r="J47" s="88"/>
      <c r="K47" s="88"/>
      <c r="L47" s="88"/>
      <c r="M47" s="88"/>
      <c r="N47" s="57" t="e">
        <f t="shared" si="0"/>
        <v>#NUM!</v>
      </c>
      <c r="O47" s="57" t="e">
        <f t="shared" si="1"/>
        <v>#DIV/0!</v>
      </c>
    </row>
    <row r="48" spans="1:15" s="61" customFormat="1" ht="39.75" customHeight="1" x14ac:dyDescent="0.25">
      <c r="A48" s="50">
        <v>46</v>
      </c>
      <c r="B48" s="18" t="s">
        <v>18</v>
      </c>
      <c r="C48" s="18">
        <v>20</v>
      </c>
      <c r="D48" s="56" t="s">
        <v>63</v>
      </c>
      <c r="E48" s="88"/>
      <c r="F48" s="88"/>
      <c r="G48" s="88"/>
      <c r="H48" s="88"/>
      <c r="I48" s="88">
        <v>38.979999999999997</v>
      </c>
      <c r="J48" s="88"/>
      <c r="K48" s="88"/>
      <c r="L48" s="88"/>
      <c r="M48" s="88"/>
      <c r="N48" s="57">
        <f t="shared" si="0"/>
        <v>38.979999999999997</v>
      </c>
      <c r="O48" s="57">
        <f t="shared" si="1"/>
        <v>38.979999999999997</v>
      </c>
    </row>
    <row r="49" spans="1:15" s="61" customFormat="1" ht="38.25" customHeight="1" x14ac:dyDescent="0.25">
      <c r="A49" s="50">
        <v>47</v>
      </c>
      <c r="B49" s="18" t="s">
        <v>18</v>
      </c>
      <c r="C49" s="18">
        <v>50</v>
      </c>
      <c r="D49" s="56" t="s">
        <v>64</v>
      </c>
      <c r="E49" s="88"/>
      <c r="F49" s="88"/>
      <c r="G49" s="88"/>
      <c r="H49" s="88"/>
      <c r="I49" s="88"/>
      <c r="J49" s="88"/>
      <c r="K49" s="88"/>
      <c r="L49" s="88"/>
      <c r="M49" s="88"/>
      <c r="N49" s="57" t="e">
        <f t="shared" si="0"/>
        <v>#NUM!</v>
      </c>
      <c r="O49" s="57" t="e">
        <f t="shared" si="1"/>
        <v>#DIV/0!</v>
      </c>
    </row>
    <row r="50" spans="1:15" s="61" customFormat="1" ht="30" x14ac:dyDescent="0.25">
      <c r="A50" s="50">
        <v>48</v>
      </c>
      <c r="B50" s="18" t="s">
        <v>18</v>
      </c>
      <c r="C50" s="18">
        <v>15</v>
      </c>
      <c r="D50" s="56" t="s">
        <v>65</v>
      </c>
      <c r="E50" s="88">
        <v>334.9</v>
      </c>
      <c r="F50" s="88"/>
      <c r="G50" s="88"/>
      <c r="H50" s="88"/>
      <c r="I50" s="88"/>
      <c r="J50" s="88"/>
      <c r="K50" s="88"/>
      <c r="L50" s="88"/>
      <c r="M50" s="88"/>
      <c r="N50" s="57">
        <f t="shared" si="0"/>
        <v>334.9</v>
      </c>
      <c r="O50" s="57">
        <f t="shared" si="1"/>
        <v>334.9</v>
      </c>
    </row>
    <row r="51" spans="1:15" s="61" customFormat="1" ht="22.5" customHeight="1" x14ac:dyDescent="0.25">
      <c r="A51" s="50">
        <v>49</v>
      </c>
      <c r="B51" s="18" t="s">
        <v>18</v>
      </c>
      <c r="C51" s="18">
        <v>50</v>
      </c>
      <c r="D51" s="56" t="s">
        <v>66</v>
      </c>
      <c r="E51" s="88">
        <v>24.9</v>
      </c>
      <c r="F51" s="88"/>
      <c r="G51" s="88"/>
      <c r="H51" s="88"/>
      <c r="I51" s="88"/>
      <c r="J51" s="88"/>
      <c r="K51" s="88"/>
      <c r="L51" s="88"/>
      <c r="M51" s="88"/>
      <c r="N51" s="57">
        <f t="shared" si="0"/>
        <v>24.9</v>
      </c>
      <c r="O51" s="57">
        <f t="shared" si="1"/>
        <v>24.9</v>
      </c>
    </row>
    <row r="52" spans="1:15" s="61" customFormat="1" ht="33" customHeight="1" x14ac:dyDescent="0.25">
      <c r="A52" s="50">
        <v>50</v>
      </c>
      <c r="B52" s="18" t="s">
        <v>18</v>
      </c>
      <c r="C52" s="18">
        <v>50</v>
      </c>
      <c r="D52" s="56" t="s">
        <v>67</v>
      </c>
      <c r="E52" s="88">
        <v>15.49</v>
      </c>
      <c r="F52" s="88"/>
      <c r="G52" s="88"/>
      <c r="H52" s="88"/>
      <c r="I52" s="88"/>
      <c r="J52" s="88"/>
      <c r="K52" s="88"/>
      <c r="L52" s="88"/>
      <c r="M52" s="88"/>
      <c r="N52" s="57">
        <f t="shared" si="0"/>
        <v>15.49</v>
      </c>
      <c r="O52" s="57">
        <f t="shared" si="1"/>
        <v>15.49</v>
      </c>
    </row>
    <row r="53" spans="1:15" s="61" customFormat="1" ht="41.25" customHeight="1" x14ac:dyDescent="0.25">
      <c r="A53" s="50">
        <v>51</v>
      </c>
      <c r="B53" s="18" t="s">
        <v>14</v>
      </c>
      <c r="C53" s="18">
        <v>50</v>
      </c>
      <c r="D53" s="56" t="s">
        <v>68</v>
      </c>
      <c r="E53" s="88"/>
      <c r="F53" s="88"/>
      <c r="G53" s="88"/>
      <c r="H53" s="88"/>
      <c r="I53" s="88"/>
      <c r="J53" s="88"/>
      <c r="K53" s="88"/>
      <c r="L53" s="88"/>
      <c r="M53" s="88">
        <v>80</v>
      </c>
      <c r="N53" s="57">
        <f t="shared" si="0"/>
        <v>80</v>
      </c>
      <c r="O53" s="57">
        <f>AVERAGE(E53:M53)</f>
        <v>80</v>
      </c>
    </row>
    <row r="54" spans="1:15" s="61" customFormat="1" ht="45" x14ac:dyDescent="0.25">
      <c r="A54" s="50">
        <v>52</v>
      </c>
      <c r="B54" s="18" t="s">
        <v>18</v>
      </c>
      <c r="C54" s="18">
        <v>10</v>
      </c>
      <c r="D54" s="56" t="s">
        <v>69</v>
      </c>
      <c r="E54" s="88"/>
      <c r="F54" s="88"/>
      <c r="G54" s="88">
        <v>649.9</v>
      </c>
      <c r="H54" s="88"/>
      <c r="I54" s="88"/>
      <c r="J54" s="88"/>
      <c r="K54" s="88"/>
      <c r="L54" s="88"/>
      <c r="M54" s="88"/>
      <c r="N54" s="57">
        <f t="shared" si="0"/>
        <v>649.9</v>
      </c>
      <c r="O54" s="57">
        <f t="shared" si="1"/>
        <v>649.9</v>
      </c>
    </row>
    <row r="55" spans="1:15" s="61" customFormat="1" ht="45" x14ac:dyDescent="0.25">
      <c r="A55" s="50">
        <v>53</v>
      </c>
      <c r="B55" s="18" t="s">
        <v>18</v>
      </c>
      <c r="C55" s="18">
        <v>10</v>
      </c>
      <c r="D55" s="56" t="s">
        <v>70</v>
      </c>
      <c r="E55" s="88">
        <v>679.9</v>
      </c>
      <c r="F55" s="88"/>
      <c r="G55" s="88"/>
      <c r="H55" s="88"/>
      <c r="I55" s="88"/>
      <c r="J55" s="88"/>
      <c r="K55" s="88"/>
      <c r="L55" s="88"/>
      <c r="M55" s="88"/>
      <c r="N55" s="57">
        <f t="shared" si="0"/>
        <v>679.9</v>
      </c>
      <c r="O55" s="57">
        <f t="shared" si="1"/>
        <v>679.9</v>
      </c>
    </row>
    <row r="56" spans="1:15" s="61" customFormat="1" ht="45" x14ac:dyDescent="0.25">
      <c r="A56" s="50">
        <v>54</v>
      </c>
      <c r="B56" s="18" t="s">
        <v>18</v>
      </c>
      <c r="C56" s="18">
        <v>20</v>
      </c>
      <c r="D56" s="56" t="s">
        <v>71</v>
      </c>
      <c r="E56" s="88">
        <v>699.9</v>
      </c>
      <c r="F56" s="88"/>
      <c r="G56" s="88"/>
      <c r="H56" s="88"/>
      <c r="I56" s="88"/>
      <c r="J56" s="88"/>
      <c r="K56" s="88"/>
      <c r="L56" s="88"/>
      <c r="M56" s="88"/>
      <c r="N56" s="57">
        <f t="shared" si="0"/>
        <v>699.9</v>
      </c>
      <c r="O56" s="57">
        <f t="shared" si="1"/>
        <v>699.9</v>
      </c>
    </row>
    <row r="57" spans="1:15" s="61" customFormat="1" ht="45" x14ac:dyDescent="0.25">
      <c r="A57" s="50">
        <v>55</v>
      </c>
      <c r="B57" s="18" t="s">
        <v>18</v>
      </c>
      <c r="C57" s="18">
        <v>20</v>
      </c>
      <c r="D57" s="56" t="s">
        <v>72</v>
      </c>
      <c r="E57" s="88">
        <v>385.52</v>
      </c>
      <c r="F57" s="88"/>
      <c r="G57" s="88"/>
      <c r="H57" s="88"/>
      <c r="I57" s="88"/>
      <c r="J57" s="88"/>
      <c r="K57" s="88"/>
      <c r="L57" s="88"/>
      <c r="M57" s="88"/>
      <c r="N57" s="57">
        <f t="shared" si="0"/>
        <v>385.52</v>
      </c>
      <c r="O57" s="57">
        <f t="shared" si="1"/>
        <v>385.52</v>
      </c>
    </row>
    <row r="58" spans="1:15" s="61" customFormat="1" ht="60" x14ac:dyDescent="0.25">
      <c r="A58" s="50">
        <v>56</v>
      </c>
      <c r="B58" s="18" t="s">
        <v>18</v>
      </c>
      <c r="C58" s="18">
        <v>10</v>
      </c>
      <c r="D58" s="56" t="s">
        <v>73</v>
      </c>
      <c r="E58" s="88">
        <v>284.89999999999998</v>
      </c>
      <c r="F58" s="88"/>
      <c r="G58" s="88"/>
      <c r="H58" s="88"/>
      <c r="I58" s="88"/>
      <c r="J58" s="88"/>
      <c r="K58" s="88"/>
      <c r="L58" s="88"/>
      <c r="M58" s="88"/>
      <c r="N58" s="57">
        <f t="shared" si="0"/>
        <v>284.89999999999998</v>
      </c>
      <c r="O58" s="57">
        <f t="shared" si="1"/>
        <v>284.89999999999998</v>
      </c>
    </row>
    <row r="59" spans="1:15" s="61" customFormat="1" ht="60" x14ac:dyDescent="0.25">
      <c r="A59" s="50">
        <v>57</v>
      </c>
      <c r="B59" s="18" t="s">
        <v>18</v>
      </c>
      <c r="C59" s="18">
        <v>10</v>
      </c>
      <c r="D59" s="56" t="s">
        <v>74</v>
      </c>
      <c r="E59" s="88">
        <v>149.99</v>
      </c>
      <c r="F59" s="88"/>
      <c r="G59" s="88"/>
      <c r="H59" s="88"/>
      <c r="I59" s="88"/>
      <c r="J59" s="88"/>
      <c r="K59" s="88"/>
      <c r="L59" s="88"/>
      <c r="M59" s="88"/>
      <c r="N59" s="57">
        <f t="shared" si="0"/>
        <v>149.99</v>
      </c>
      <c r="O59" s="57">
        <f t="shared" si="1"/>
        <v>149.99</v>
      </c>
    </row>
    <row r="60" spans="1:15" s="61" customFormat="1" ht="60" x14ac:dyDescent="0.25">
      <c r="A60" s="50">
        <v>58</v>
      </c>
      <c r="B60" s="18" t="s">
        <v>18</v>
      </c>
      <c r="C60" s="18">
        <v>40</v>
      </c>
      <c r="D60" s="56" t="s">
        <v>75</v>
      </c>
      <c r="E60" s="88"/>
      <c r="F60" s="88"/>
      <c r="G60" s="88">
        <v>299.16000000000003</v>
      </c>
      <c r="H60" s="88"/>
      <c r="I60" s="88"/>
      <c r="J60" s="88"/>
      <c r="K60" s="88"/>
      <c r="L60" s="88"/>
      <c r="M60" s="88"/>
      <c r="N60" s="57">
        <f t="shared" si="0"/>
        <v>299.16000000000003</v>
      </c>
      <c r="O60" s="57">
        <f t="shared" si="1"/>
        <v>299.16000000000003</v>
      </c>
    </row>
    <row r="61" spans="1:15" s="61" customFormat="1" ht="60" x14ac:dyDescent="0.25">
      <c r="A61" s="50">
        <v>59</v>
      </c>
      <c r="B61" s="18" t="s">
        <v>18</v>
      </c>
      <c r="C61" s="18">
        <v>10</v>
      </c>
      <c r="D61" s="56" t="s">
        <v>76</v>
      </c>
      <c r="E61" s="88">
        <v>619.9</v>
      </c>
      <c r="F61" s="88"/>
      <c r="G61" s="88"/>
      <c r="H61" s="88"/>
      <c r="I61" s="88"/>
      <c r="J61" s="88"/>
      <c r="K61" s="88"/>
      <c r="L61" s="88"/>
      <c r="M61" s="88"/>
      <c r="N61" s="57">
        <f t="shared" si="0"/>
        <v>619.9</v>
      </c>
      <c r="O61" s="57">
        <f t="shared" si="1"/>
        <v>619.9</v>
      </c>
    </row>
    <row r="62" spans="1:15" s="61" customFormat="1" ht="30" x14ac:dyDescent="0.25">
      <c r="A62" s="50">
        <v>60</v>
      </c>
      <c r="B62" s="18" t="s">
        <v>52</v>
      </c>
      <c r="C62" s="18">
        <v>500</v>
      </c>
      <c r="D62" s="56" t="s">
        <v>190</v>
      </c>
      <c r="E62" s="88">
        <v>9.99</v>
      </c>
      <c r="F62" s="88"/>
      <c r="G62" s="88"/>
      <c r="H62" s="88"/>
      <c r="I62" s="88"/>
      <c r="J62" s="88"/>
      <c r="K62" s="88"/>
      <c r="L62" s="88"/>
      <c r="M62" s="88"/>
      <c r="N62" s="57">
        <f t="shared" si="0"/>
        <v>9.99</v>
      </c>
      <c r="O62" s="57">
        <f t="shared" si="1"/>
        <v>9.99</v>
      </c>
    </row>
    <row r="63" spans="1:15" s="61" customFormat="1" ht="30" x14ac:dyDescent="0.25">
      <c r="A63" s="50">
        <v>61</v>
      </c>
      <c r="B63" s="18" t="s">
        <v>52</v>
      </c>
      <c r="C63" s="18">
        <v>200</v>
      </c>
      <c r="D63" s="56" t="s">
        <v>78</v>
      </c>
      <c r="E63" s="88">
        <v>27.99</v>
      </c>
      <c r="F63" s="88"/>
      <c r="G63" s="88"/>
      <c r="H63" s="88"/>
      <c r="I63" s="88"/>
      <c r="J63" s="88"/>
      <c r="K63" s="88"/>
      <c r="L63" s="88"/>
      <c r="M63" s="88"/>
      <c r="N63" s="57">
        <f t="shared" si="0"/>
        <v>27.99</v>
      </c>
      <c r="O63" s="57">
        <f t="shared" si="1"/>
        <v>27.99</v>
      </c>
    </row>
    <row r="64" spans="1:15" s="61" customFormat="1" ht="30" x14ac:dyDescent="0.25">
      <c r="A64" s="50">
        <v>62</v>
      </c>
      <c r="B64" s="18" t="s">
        <v>52</v>
      </c>
      <c r="C64" s="18">
        <v>200</v>
      </c>
      <c r="D64" s="56" t="s">
        <v>79</v>
      </c>
      <c r="E64" s="88">
        <v>81.77</v>
      </c>
      <c r="F64" s="88"/>
      <c r="G64" s="88"/>
      <c r="H64" s="88"/>
      <c r="I64" s="88"/>
      <c r="J64" s="88"/>
      <c r="K64" s="88"/>
      <c r="L64" s="88"/>
      <c r="M64" s="88"/>
      <c r="N64" s="57">
        <f t="shared" si="0"/>
        <v>81.77</v>
      </c>
      <c r="O64" s="57">
        <f t="shared" si="1"/>
        <v>81.77</v>
      </c>
    </row>
    <row r="65" spans="1:15" s="61" customFormat="1" ht="30" x14ac:dyDescent="0.25">
      <c r="A65" s="50">
        <v>63</v>
      </c>
      <c r="B65" s="18" t="s">
        <v>52</v>
      </c>
      <c r="C65" s="18">
        <v>200</v>
      </c>
      <c r="D65" s="56" t="s">
        <v>80</v>
      </c>
      <c r="E65" s="88">
        <v>26.33</v>
      </c>
      <c r="F65" s="88"/>
      <c r="G65" s="88"/>
      <c r="H65" s="88"/>
      <c r="I65" s="88"/>
      <c r="J65" s="88"/>
      <c r="K65" s="88"/>
      <c r="L65" s="88"/>
      <c r="M65" s="88"/>
      <c r="N65" s="57">
        <f t="shared" si="0"/>
        <v>26.33</v>
      </c>
      <c r="O65" s="57">
        <f t="shared" si="1"/>
        <v>26.33</v>
      </c>
    </row>
    <row r="66" spans="1:15" s="61" customFormat="1" ht="28.5" customHeight="1" x14ac:dyDescent="0.25">
      <c r="A66" s="50">
        <v>64</v>
      </c>
      <c r="B66" s="18" t="s">
        <v>52</v>
      </c>
      <c r="C66" s="18">
        <v>300</v>
      </c>
      <c r="D66" s="87" t="s">
        <v>81</v>
      </c>
      <c r="E66" s="88">
        <v>36.090000000000003</v>
      </c>
      <c r="F66" s="88"/>
      <c r="G66" s="88"/>
      <c r="H66" s="88"/>
      <c r="I66" s="88"/>
      <c r="J66" s="88"/>
      <c r="K66" s="88"/>
      <c r="L66" s="88"/>
      <c r="M66" s="88"/>
      <c r="N66" s="57">
        <f t="shared" si="0"/>
        <v>36.090000000000003</v>
      </c>
      <c r="O66" s="57">
        <f t="shared" si="1"/>
        <v>36.090000000000003</v>
      </c>
    </row>
    <row r="67" spans="1:15" s="61" customFormat="1" ht="32.25" customHeight="1" x14ac:dyDescent="0.25">
      <c r="A67" s="50">
        <v>65</v>
      </c>
      <c r="B67" s="18" t="s">
        <v>52</v>
      </c>
      <c r="C67" s="18">
        <v>300</v>
      </c>
      <c r="D67" s="56" t="s">
        <v>82</v>
      </c>
      <c r="E67" s="88">
        <v>32.92</v>
      </c>
      <c r="F67" s="88"/>
      <c r="G67" s="88"/>
      <c r="H67" s="88"/>
      <c r="I67" s="88"/>
      <c r="J67" s="88"/>
      <c r="K67" s="88"/>
      <c r="L67" s="88"/>
      <c r="M67" s="88"/>
      <c r="N67" s="57">
        <f t="shared" si="0"/>
        <v>32.92</v>
      </c>
      <c r="O67" s="57">
        <f t="shared" si="1"/>
        <v>32.92</v>
      </c>
    </row>
    <row r="68" spans="1:15" s="61" customFormat="1" ht="36.75" customHeight="1" x14ac:dyDescent="0.25">
      <c r="A68" s="50">
        <v>66</v>
      </c>
      <c r="B68" s="18" t="s">
        <v>52</v>
      </c>
      <c r="C68" s="18">
        <v>300</v>
      </c>
      <c r="D68" s="56" t="s">
        <v>83</v>
      </c>
      <c r="E68" s="88">
        <v>43.9</v>
      </c>
      <c r="F68" s="88"/>
      <c r="G68" s="88"/>
      <c r="H68" s="88"/>
      <c r="I68" s="88"/>
      <c r="J68" s="88"/>
      <c r="K68" s="88"/>
      <c r="L68" s="88"/>
      <c r="M68" s="88"/>
      <c r="N68" s="57">
        <f t="shared" ref="N68:N86" si="2">MEDIAN(E68:M68)</f>
        <v>43.9</v>
      </c>
      <c r="O68" s="57">
        <f t="shared" ref="O68:O86" si="3">AVERAGE(E68:L68)</f>
        <v>43.9</v>
      </c>
    </row>
    <row r="69" spans="1:15" s="61" customFormat="1" ht="39.75" customHeight="1" x14ac:dyDescent="0.25">
      <c r="A69" s="50">
        <v>67</v>
      </c>
      <c r="B69" s="18" t="s">
        <v>52</v>
      </c>
      <c r="C69" s="18">
        <v>300</v>
      </c>
      <c r="D69" s="56" t="s">
        <v>84</v>
      </c>
      <c r="E69" s="88">
        <v>109.9</v>
      </c>
      <c r="F69" s="88"/>
      <c r="G69" s="88"/>
      <c r="H69" s="88"/>
      <c r="I69" s="88"/>
      <c r="J69" s="88"/>
      <c r="K69" s="88"/>
      <c r="L69" s="88"/>
      <c r="M69" s="88"/>
      <c r="N69" s="57">
        <f t="shared" si="2"/>
        <v>109.9</v>
      </c>
      <c r="O69" s="57">
        <f t="shared" si="3"/>
        <v>109.9</v>
      </c>
    </row>
    <row r="70" spans="1:15" s="61" customFormat="1" ht="36.75" customHeight="1" x14ac:dyDescent="0.25">
      <c r="A70" s="50">
        <v>68</v>
      </c>
      <c r="B70" s="18" t="s">
        <v>52</v>
      </c>
      <c r="C70" s="18">
        <v>600</v>
      </c>
      <c r="D70" s="56" t="s">
        <v>85</v>
      </c>
      <c r="E70" s="88">
        <v>102.9</v>
      </c>
      <c r="F70" s="88"/>
      <c r="G70" s="88"/>
      <c r="H70" s="88"/>
      <c r="I70" s="88"/>
      <c r="J70" s="88"/>
      <c r="K70" s="88"/>
      <c r="L70" s="88"/>
      <c r="M70" s="88"/>
      <c r="N70" s="57">
        <f t="shared" si="2"/>
        <v>102.9</v>
      </c>
      <c r="O70" s="57">
        <f t="shared" si="3"/>
        <v>102.9</v>
      </c>
    </row>
    <row r="71" spans="1:15" s="61" customFormat="1" ht="30" customHeight="1" x14ac:dyDescent="0.25">
      <c r="A71" s="50">
        <v>69</v>
      </c>
      <c r="B71" s="18" t="s">
        <v>18</v>
      </c>
      <c r="C71" s="18">
        <v>200</v>
      </c>
      <c r="D71" s="56" t="s">
        <v>86</v>
      </c>
      <c r="E71" s="88">
        <v>42.8</v>
      </c>
      <c r="F71" s="88"/>
      <c r="G71" s="88"/>
      <c r="H71" s="88"/>
      <c r="I71" s="88"/>
      <c r="J71" s="88"/>
      <c r="K71" s="88"/>
      <c r="L71" s="88"/>
      <c r="M71" s="88"/>
      <c r="N71" s="57">
        <f t="shared" si="2"/>
        <v>42.8</v>
      </c>
      <c r="O71" s="57">
        <f t="shared" si="3"/>
        <v>42.8</v>
      </c>
    </row>
    <row r="72" spans="1:15" s="96" customFormat="1" ht="30" x14ac:dyDescent="0.25">
      <c r="A72" s="50">
        <v>70</v>
      </c>
      <c r="B72" s="18" t="s">
        <v>18</v>
      </c>
      <c r="C72" s="18">
        <v>20</v>
      </c>
      <c r="D72" s="93" t="s">
        <v>87</v>
      </c>
      <c r="E72" s="94">
        <v>379.9</v>
      </c>
      <c r="F72" s="94"/>
      <c r="G72" s="94"/>
      <c r="H72" s="94"/>
      <c r="I72" s="94"/>
      <c r="J72" s="94"/>
      <c r="K72" s="94"/>
      <c r="L72" s="94"/>
      <c r="M72" s="94"/>
      <c r="N72" s="95">
        <f t="shared" si="2"/>
        <v>379.9</v>
      </c>
      <c r="O72" s="95">
        <f t="shared" si="3"/>
        <v>379.9</v>
      </c>
    </row>
    <row r="73" spans="1:15" s="61" customFormat="1" ht="24" customHeight="1" x14ac:dyDescent="0.25">
      <c r="A73" s="50">
        <v>71</v>
      </c>
      <c r="B73" s="18" t="s">
        <v>18</v>
      </c>
      <c r="C73" s="18">
        <v>100</v>
      </c>
      <c r="D73" s="56" t="s">
        <v>88</v>
      </c>
      <c r="E73" s="88">
        <v>49.1</v>
      </c>
      <c r="F73" s="88"/>
      <c r="G73" s="88"/>
      <c r="H73" s="88"/>
      <c r="I73" s="88"/>
      <c r="J73" s="88"/>
      <c r="K73" s="88"/>
      <c r="L73" s="88"/>
      <c r="M73" s="88"/>
      <c r="N73" s="57">
        <f t="shared" si="2"/>
        <v>49.1</v>
      </c>
      <c r="O73" s="57">
        <f t="shared" si="3"/>
        <v>49.1</v>
      </c>
    </row>
    <row r="74" spans="1:15" s="61" customFormat="1" ht="26.25" customHeight="1" x14ac:dyDescent="0.25">
      <c r="A74" s="50">
        <v>72</v>
      </c>
      <c r="B74" s="18" t="s">
        <v>18</v>
      </c>
      <c r="C74" s="18">
        <v>100</v>
      </c>
      <c r="D74" s="98" t="s">
        <v>89</v>
      </c>
      <c r="E74" s="97">
        <v>116.6</v>
      </c>
      <c r="F74" s="88"/>
      <c r="G74" s="88"/>
      <c r="H74" s="88"/>
      <c r="I74" s="88"/>
      <c r="J74" s="88"/>
      <c r="K74" s="88"/>
      <c r="L74" s="88"/>
      <c r="M74" s="88"/>
      <c r="N74" s="57">
        <f t="shared" si="2"/>
        <v>116.6</v>
      </c>
      <c r="O74" s="57">
        <f t="shared" si="3"/>
        <v>116.6</v>
      </c>
    </row>
    <row r="75" spans="1:15" s="61" customFormat="1" ht="30" customHeight="1" x14ac:dyDescent="0.25">
      <c r="A75" s="50">
        <v>73</v>
      </c>
      <c r="B75" s="18" t="s">
        <v>21</v>
      </c>
      <c r="C75" s="18">
        <v>20</v>
      </c>
      <c r="D75" s="56" t="s">
        <v>90</v>
      </c>
      <c r="E75" s="88">
        <v>1790</v>
      </c>
      <c r="F75" s="88"/>
      <c r="G75" s="88"/>
      <c r="H75" s="88"/>
      <c r="I75" s="88"/>
      <c r="J75" s="88"/>
      <c r="K75" s="88"/>
      <c r="L75" s="88"/>
      <c r="M75" s="88"/>
      <c r="N75" s="57">
        <f t="shared" si="2"/>
        <v>1790</v>
      </c>
      <c r="O75" s="57">
        <f t="shared" si="3"/>
        <v>1790</v>
      </c>
    </row>
    <row r="76" spans="1:15" s="61" customFormat="1" ht="30.75" customHeight="1" x14ac:dyDescent="0.25">
      <c r="A76" s="50">
        <v>74</v>
      </c>
      <c r="B76" s="18" t="s">
        <v>18</v>
      </c>
      <c r="C76" s="18">
        <v>100</v>
      </c>
      <c r="D76" s="56" t="s">
        <v>91</v>
      </c>
      <c r="E76" s="88"/>
      <c r="F76" s="88"/>
      <c r="G76" s="88">
        <v>102.86</v>
      </c>
      <c r="H76" s="88"/>
      <c r="I76" s="88"/>
      <c r="J76" s="88"/>
      <c r="K76" s="88"/>
      <c r="L76" s="88"/>
      <c r="M76" s="88"/>
      <c r="N76" s="57">
        <f t="shared" si="2"/>
        <v>102.86</v>
      </c>
      <c r="O76" s="57">
        <f t="shared" si="3"/>
        <v>102.86</v>
      </c>
    </row>
    <row r="77" spans="1:15" s="61" customFormat="1" ht="28.5" customHeight="1" x14ac:dyDescent="0.25">
      <c r="A77" s="50">
        <v>75</v>
      </c>
      <c r="B77" s="18" t="s">
        <v>18</v>
      </c>
      <c r="C77" s="18">
        <v>100</v>
      </c>
      <c r="D77" s="56" t="s">
        <v>92</v>
      </c>
      <c r="E77" s="88"/>
      <c r="F77" s="88"/>
      <c r="G77" s="88">
        <v>82.04</v>
      </c>
      <c r="H77" s="88"/>
      <c r="I77" s="88"/>
      <c r="J77" s="88"/>
      <c r="K77" s="88"/>
      <c r="L77" s="88"/>
      <c r="M77" s="88"/>
      <c r="N77" s="57">
        <f t="shared" si="2"/>
        <v>82.04</v>
      </c>
      <c r="O77" s="57">
        <f t="shared" si="3"/>
        <v>82.04</v>
      </c>
    </row>
    <row r="78" spans="1:15" s="61" customFormat="1" ht="25.5" customHeight="1" x14ac:dyDescent="0.25">
      <c r="A78" s="50">
        <v>76</v>
      </c>
      <c r="B78" s="18" t="s">
        <v>52</v>
      </c>
      <c r="C78" s="18">
        <v>100</v>
      </c>
      <c r="D78" s="56" t="s">
        <v>93</v>
      </c>
      <c r="E78" s="88">
        <v>66.900000000000006</v>
      </c>
      <c r="F78" s="88"/>
      <c r="G78" s="99"/>
      <c r="H78" s="88"/>
      <c r="I78" s="88"/>
      <c r="J78" s="88"/>
      <c r="K78" s="88"/>
      <c r="L78" s="88"/>
      <c r="M78" s="88"/>
      <c r="N78" s="57">
        <f>MEDIAN(E78:M78)</f>
        <v>66.900000000000006</v>
      </c>
      <c r="O78" s="57">
        <f>AVERAGE(E78:L78)</f>
        <v>66.900000000000006</v>
      </c>
    </row>
    <row r="79" spans="1:15" s="61" customFormat="1" ht="27" customHeight="1" x14ac:dyDescent="0.25">
      <c r="A79" s="50">
        <v>77</v>
      </c>
      <c r="B79" s="18" t="s">
        <v>52</v>
      </c>
      <c r="C79" s="18">
        <v>100</v>
      </c>
      <c r="D79" s="56" t="s">
        <v>94</v>
      </c>
      <c r="E79" s="88">
        <v>65.900000000000006</v>
      </c>
      <c r="F79" s="88"/>
      <c r="G79" s="78"/>
      <c r="H79" s="88"/>
      <c r="I79" s="88"/>
      <c r="J79" s="88"/>
      <c r="K79" s="88"/>
      <c r="L79" s="88"/>
      <c r="M79" s="88"/>
      <c r="N79" s="57">
        <f t="shared" si="2"/>
        <v>65.900000000000006</v>
      </c>
      <c r="O79" s="57">
        <f t="shared" si="3"/>
        <v>65.900000000000006</v>
      </c>
    </row>
    <row r="80" spans="1:15" s="61" customFormat="1" ht="30" x14ac:dyDescent="0.25">
      <c r="A80" s="50">
        <v>78</v>
      </c>
      <c r="B80" s="18" t="s">
        <v>95</v>
      </c>
      <c r="C80" s="18">
        <v>500</v>
      </c>
      <c r="D80" s="56" t="s">
        <v>96</v>
      </c>
      <c r="E80" s="88">
        <v>49.9</v>
      </c>
      <c r="F80" s="88"/>
      <c r="G80" s="88"/>
      <c r="H80" s="88"/>
      <c r="I80" s="88"/>
      <c r="J80" s="88"/>
      <c r="K80" s="88"/>
      <c r="L80" s="88"/>
      <c r="M80" s="88"/>
      <c r="N80" s="57">
        <f t="shared" si="2"/>
        <v>49.9</v>
      </c>
      <c r="O80" s="57">
        <f t="shared" si="3"/>
        <v>49.9</v>
      </c>
    </row>
    <row r="81" spans="1:15" s="61" customFormat="1" ht="30" x14ac:dyDescent="0.25">
      <c r="A81" s="50">
        <v>79</v>
      </c>
      <c r="B81" s="18" t="s">
        <v>95</v>
      </c>
      <c r="C81" s="18">
        <v>500</v>
      </c>
      <c r="D81" s="56" t="s">
        <v>97</v>
      </c>
      <c r="E81" s="88">
        <v>74.900000000000006</v>
      </c>
      <c r="F81" s="88"/>
      <c r="G81" s="88"/>
      <c r="H81" s="88"/>
      <c r="I81" s="88"/>
      <c r="J81" s="88"/>
      <c r="K81" s="88"/>
      <c r="L81" s="88"/>
      <c r="M81" s="88"/>
      <c r="N81" s="57">
        <f t="shared" si="2"/>
        <v>74.900000000000006</v>
      </c>
      <c r="O81" s="57">
        <f t="shared" si="3"/>
        <v>74.900000000000006</v>
      </c>
    </row>
    <row r="82" spans="1:15" s="61" customFormat="1" ht="30" x14ac:dyDescent="0.25">
      <c r="A82" s="50">
        <v>80</v>
      </c>
      <c r="B82" s="18" t="s">
        <v>95</v>
      </c>
      <c r="C82" s="18">
        <v>500</v>
      </c>
      <c r="D82" s="56" t="s">
        <v>98</v>
      </c>
      <c r="E82" s="88">
        <v>11.9</v>
      </c>
      <c r="F82" s="88"/>
      <c r="G82" s="88"/>
      <c r="H82" s="88"/>
      <c r="I82" s="88"/>
      <c r="J82" s="88"/>
      <c r="K82" s="88"/>
      <c r="L82" s="88"/>
      <c r="M82" s="88"/>
      <c r="N82" s="57">
        <f t="shared" si="2"/>
        <v>11.9</v>
      </c>
      <c r="O82" s="57">
        <f t="shared" si="3"/>
        <v>11.9</v>
      </c>
    </row>
    <row r="83" spans="1:15" s="61" customFormat="1" ht="30" x14ac:dyDescent="0.25">
      <c r="A83" s="50">
        <v>81</v>
      </c>
      <c r="B83" s="18" t="s">
        <v>95</v>
      </c>
      <c r="C83" s="18">
        <v>500</v>
      </c>
      <c r="D83" s="56" t="s">
        <v>99</v>
      </c>
      <c r="E83" s="88">
        <v>38.9</v>
      </c>
      <c r="F83" s="88"/>
      <c r="G83" s="88"/>
      <c r="H83" s="88"/>
      <c r="I83" s="88"/>
      <c r="J83" s="88"/>
      <c r="K83" s="88"/>
      <c r="L83" s="88"/>
      <c r="M83" s="88"/>
      <c r="N83" s="57">
        <f t="shared" si="2"/>
        <v>38.9</v>
      </c>
      <c r="O83" s="57">
        <f t="shared" si="3"/>
        <v>38.9</v>
      </c>
    </row>
    <row r="84" spans="1:15" s="61" customFormat="1" ht="28.5" customHeight="1" x14ac:dyDescent="0.25">
      <c r="A84" s="50">
        <v>82</v>
      </c>
      <c r="B84" s="18" t="s">
        <v>52</v>
      </c>
      <c r="C84" s="18">
        <v>100</v>
      </c>
      <c r="D84" s="56" t="s">
        <v>100</v>
      </c>
      <c r="E84" s="88"/>
      <c r="F84" s="88"/>
      <c r="G84" s="88">
        <v>59.48</v>
      </c>
      <c r="H84" s="88"/>
      <c r="I84" s="88"/>
      <c r="J84" s="88"/>
      <c r="K84" s="88"/>
      <c r="L84" s="88"/>
      <c r="M84" s="88"/>
      <c r="N84" s="57">
        <f t="shared" si="2"/>
        <v>59.48</v>
      </c>
      <c r="O84" s="57">
        <f t="shared" si="3"/>
        <v>59.48</v>
      </c>
    </row>
    <row r="85" spans="1:15" s="61" customFormat="1" ht="45" customHeight="1" x14ac:dyDescent="0.25">
      <c r="A85" s="50">
        <v>83</v>
      </c>
      <c r="B85" s="18" t="s">
        <v>52</v>
      </c>
      <c r="C85" s="18">
        <v>100</v>
      </c>
      <c r="D85" s="56" t="s">
        <v>101</v>
      </c>
      <c r="E85" s="99"/>
      <c r="F85" s="88"/>
      <c r="G85" s="88">
        <v>26.28</v>
      </c>
      <c r="H85" s="88"/>
      <c r="I85" s="88"/>
      <c r="J85" s="88"/>
      <c r="K85" s="88"/>
      <c r="L85" s="88"/>
      <c r="M85" s="88"/>
      <c r="N85" s="57">
        <f>MEDIAN(F85:M85)</f>
        <v>26.28</v>
      </c>
      <c r="O85" s="57">
        <f>AVERAGE(F85:L85)</f>
        <v>26.28</v>
      </c>
    </row>
    <row r="86" spans="1:15" s="61" customFormat="1" ht="30" customHeight="1" x14ac:dyDescent="0.25">
      <c r="A86" s="50">
        <v>84</v>
      </c>
      <c r="B86" s="18" t="s">
        <v>52</v>
      </c>
      <c r="C86" s="18">
        <v>100</v>
      </c>
      <c r="D86" s="56" t="s">
        <v>102</v>
      </c>
      <c r="E86" s="78"/>
      <c r="F86" s="88"/>
      <c r="G86" s="88">
        <v>35.75</v>
      </c>
      <c r="H86" s="88"/>
      <c r="I86" s="88"/>
      <c r="J86" s="88"/>
      <c r="K86" s="88"/>
      <c r="L86" s="88"/>
      <c r="M86" s="88"/>
      <c r="N86" s="57">
        <f t="shared" si="2"/>
        <v>35.75</v>
      </c>
      <c r="O86" s="57">
        <f t="shared" si="3"/>
        <v>35.75</v>
      </c>
    </row>
  </sheetData>
  <mergeCells count="1">
    <mergeCell ref="A1:O1"/>
  </mergeCells>
  <hyperlinks>
    <hyperlink ref="F2" r:id="rId1" xr:uid="{00000000-0004-0000-0300-000000000000}"/>
    <hyperlink ref="G2" r:id="rId2" xr:uid="{00000000-0004-0000-0300-000001000000}"/>
    <hyperlink ref="H2" r:id="rId3" xr:uid="{00000000-0004-0000-0300-000002000000}"/>
    <hyperlink ref="I2" r:id="rId4" xr:uid="{00000000-0004-0000-0300-000003000000}"/>
    <hyperlink ref="J2" r:id="rId5" xr:uid="{00000000-0004-0000-0300-000004000000}"/>
    <hyperlink ref="K2" r:id="rId6" xr:uid="{00000000-0004-0000-0300-000005000000}"/>
    <hyperlink ref="L2" r:id="rId7" xr:uid="{00000000-0004-0000-0300-000006000000}"/>
    <hyperlink ref="E2" r:id="rId8" xr:uid="{00000000-0004-0000-0300-000007000000}"/>
    <hyperlink ref="M2" r:id="rId9" xr:uid="{00000000-0004-0000-0300-000008000000}"/>
  </hyperlinks>
  <pageMargins left="0.51180555555555596" right="0.51180555555555596" top="0.78749999999999998" bottom="0.78749999999999998" header="0.511811023622047" footer="0.511811023622047"/>
  <pageSetup paperSize="9" scale="46" fitToHeight="0" orientation="portrait" horizontalDpi="360" verticalDpi="360"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86"/>
  <sheetViews>
    <sheetView topLeftCell="A67" zoomScaleNormal="100" workbookViewId="0">
      <selection sqref="A1:I86"/>
    </sheetView>
  </sheetViews>
  <sheetFormatPr defaultColWidth="9.140625" defaultRowHeight="15" x14ac:dyDescent="0.25"/>
  <cols>
    <col min="1" max="1" width="5" customWidth="1"/>
    <col min="2" max="2" width="10.5703125" customWidth="1"/>
    <col min="3" max="3" width="11.140625" customWidth="1"/>
    <col min="4" max="4" width="52.28515625" customWidth="1"/>
    <col min="5" max="6" width="19.7109375" customWidth="1"/>
    <col min="7" max="9" width="15.85546875" customWidth="1"/>
  </cols>
  <sheetData>
    <row r="1" spans="1:9" ht="15.75" thickBot="1" x14ac:dyDescent="0.3">
      <c r="A1" s="139" t="s">
        <v>191</v>
      </c>
      <c r="B1" s="139"/>
      <c r="C1" s="139"/>
      <c r="D1" s="139"/>
      <c r="E1" s="139"/>
      <c r="F1" s="139"/>
      <c r="G1" s="139"/>
      <c r="H1" s="139"/>
      <c r="I1" s="139"/>
    </row>
    <row r="2" spans="1:9" s="61" customFormat="1" ht="39" customHeight="1" thickBot="1" x14ac:dyDescent="0.25">
      <c r="A2" s="116" t="s">
        <v>1</v>
      </c>
      <c r="B2" s="116" t="s">
        <v>209</v>
      </c>
      <c r="C2" s="117" t="s">
        <v>170</v>
      </c>
      <c r="D2" s="118" t="s">
        <v>5</v>
      </c>
      <c r="E2" s="119" t="s">
        <v>192</v>
      </c>
      <c r="F2" s="120" t="s">
        <v>193</v>
      </c>
      <c r="G2" s="120" t="s">
        <v>194</v>
      </c>
      <c r="H2" s="120" t="s">
        <v>195</v>
      </c>
      <c r="I2" s="120" t="s">
        <v>196</v>
      </c>
    </row>
    <row r="3" spans="1:9" s="61" customFormat="1" ht="32.25" customHeight="1" x14ac:dyDescent="0.2">
      <c r="A3" s="72">
        <v>1</v>
      </c>
      <c r="B3" s="121" t="s">
        <v>14</v>
      </c>
      <c r="C3" s="122">
        <v>600</v>
      </c>
      <c r="D3" s="111" t="s">
        <v>15</v>
      </c>
      <c r="E3" s="114">
        <v>200</v>
      </c>
      <c r="F3" s="114">
        <v>200</v>
      </c>
      <c r="G3" s="114">
        <v>100</v>
      </c>
      <c r="H3" s="114">
        <v>50</v>
      </c>
      <c r="I3" s="114">
        <v>50</v>
      </c>
    </row>
    <row r="4" spans="1:9" s="61" customFormat="1" ht="33" customHeight="1" x14ac:dyDescent="0.2">
      <c r="A4" s="50">
        <v>2</v>
      </c>
      <c r="B4" s="121" t="s">
        <v>14</v>
      </c>
      <c r="C4" s="122">
        <v>500</v>
      </c>
      <c r="D4" s="112" t="s">
        <v>16</v>
      </c>
      <c r="E4" s="115">
        <v>150</v>
      </c>
      <c r="F4" s="115">
        <v>150</v>
      </c>
      <c r="G4" s="115">
        <v>100</v>
      </c>
      <c r="H4" s="115">
        <v>50</v>
      </c>
      <c r="I4" s="115">
        <v>50</v>
      </c>
    </row>
    <row r="5" spans="1:9" s="61" customFormat="1" ht="39.75" customHeight="1" x14ac:dyDescent="0.2">
      <c r="A5" s="50">
        <v>3</v>
      </c>
      <c r="B5" s="121" t="s">
        <v>14</v>
      </c>
      <c r="C5" s="122">
        <v>500</v>
      </c>
      <c r="D5" s="112" t="s">
        <v>17</v>
      </c>
      <c r="E5" s="115">
        <v>150</v>
      </c>
      <c r="F5" s="115">
        <v>150</v>
      </c>
      <c r="G5" s="115">
        <v>100</v>
      </c>
      <c r="H5" s="115">
        <v>50</v>
      </c>
      <c r="I5" s="115">
        <v>50</v>
      </c>
    </row>
    <row r="6" spans="1:9" s="61" customFormat="1" ht="43.5" customHeight="1" x14ac:dyDescent="0.2">
      <c r="A6" s="50">
        <v>4</v>
      </c>
      <c r="B6" s="121" t="s">
        <v>18</v>
      </c>
      <c r="C6" s="122">
        <v>20</v>
      </c>
      <c r="D6" s="112" t="s">
        <v>19</v>
      </c>
      <c r="E6" s="115">
        <v>4</v>
      </c>
      <c r="F6" s="115">
        <v>4</v>
      </c>
      <c r="G6" s="115">
        <v>4</v>
      </c>
      <c r="H6" s="115">
        <v>4</v>
      </c>
      <c r="I6" s="115">
        <v>4</v>
      </c>
    </row>
    <row r="7" spans="1:9" s="61" customFormat="1" ht="40.5" customHeight="1" x14ac:dyDescent="0.2">
      <c r="A7" s="50">
        <v>5</v>
      </c>
      <c r="B7" s="121" t="s">
        <v>18</v>
      </c>
      <c r="C7" s="122">
        <v>20</v>
      </c>
      <c r="D7" s="112" t="s">
        <v>20</v>
      </c>
      <c r="E7" s="115">
        <v>4</v>
      </c>
      <c r="F7" s="115">
        <v>4</v>
      </c>
      <c r="G7" s="115">
        <v>4</v>
      </c>
      <c r="H7" s="115">
        <v>4</v>
      </c>
      <c r="I7" s="115">
        <v>4</v>
      </c>
    </row>
    <row r="8" spans="1:9" s="61" customFormat="1" ht="41.25" customHeight="1" x14ac:dyDescent="0.2">
      <c r="A8" s="50">
        <v>6</v>
      </c>
      <c r="B8" s="121" t="s">
        <v>21</v>
      </c>
      <c r="C8" s="122">
        <v>50</v>
      </c>
      <c r="D8" s="112" t="s">
        <v>22</v>
      </c>
      <c r="E8" s="115">
        <v>15</v>
      </c>
      <c r="F8" s="115">
        <v>15</v>
      </c>
      <c r="G8" s="115">
        <v>10</v>
      </c>
      <c r="H8" s="115">
        <v>5</v>
      </c>
      <c r="I8" s="115">
        <v>5</v>
      </c>
    </row>
    <row r="9" spans="1:9" s="61" customFormat="1" ht="34.5" customHeight="1" x14ac:dyDescent="0.2">
      <c r="A9" s="50">
        <v>7</v>
      </c>
      <c r="B9" s="121" t="s">
        <v>23</v>
      </c>
      <c r="C9" s="122">
        <v>500</v>
      </c>
      <c r="D9" s="112" t="s">
        <v>24</v>
      </c>
      <c r="E9" s="115">
        <v>150</v>
      </c>
      <c r="F9" s="115">
        <v>150</v>
      </c>
      <c r="G9" s="115">
        <v>100</v>
      </c>
      <c r="H9" s="115">
        <v>50</v>
      </c>
      <c r="I9" s="115">
        <v>50</v>
      </c>
    </row>
    <row r="10" spans="1:9" s="61" customFormat="1" ht="33.75" customHeight="1" x14ac:dyDescent="0.2">
      <c r="A10" s="50">
        <v>8</v>
      </c>
      <c r="B10" s="121" t="s">
        <v>18</v>
      </c>
      <c r="C10" s="122">
        <v>10</v>
      </c>
      <c r="D10" s="112" t="s">
        <v>25</v>
      </c>
      <c r="E10" s="115">
        <v>3</v>
      </c>
      <c r="F10" s="115">
        <v>3</v>
      </c>
      <c r="G10" s="115">
        <v>2</v>
      </c>
      <c r="H10" s="115">
        <v>1</v>
      </c>
      <c r="I10" s="115">
        <v>1</v>
      </c>
    </row>
    <row r="11" spans="1:9" s="61" customFormat="1" ht="45" customHeight="1" x14ac:dyDescent="0.2">
      <c r="A11" s="50">
        <v>9</v>
      </c>
      <c r="B11" s="121" t="s">
        <v>18</v>
      </c>
      <c r="C11" s="122">
        <v>2</v>
      </c>
      <c r="D11" s="112" t="s">
        <v>26</v>
      </c>
      <c r="E11" s="115">
        <v>1</v>
      </c>
      <c r="F11" s="115">
        <v>1</v>
      </c>
      <c r="G11" s="115">
        <v>0</v>
      </c>
      <c r="H11" s="115">
        <v>0</v>
      </c>
      <c r="I11" s="115">
        <v>0</v>
      </c>
    </row>
    <row r="12" spans="1:9" s="61" customFormat="1" ht="37.5" customHeight="1" x14ac:dyDescent="0.2">
      <c r="A12" s="50">
        <v>10</v>
      </c>
      <c r="B12" s="121" t="s">
        <v>18</v>
      </c>
      <c r="C12" s="122">
        <v>2</v>
      </c>
      <c r="D12" s="112" t="s">
        <v>27</v>
      </c>
      <c r="E12" s="115">
        <v>1</v>
      </c>
      <c r="F12" s="115">
        <v>1</v>
      </c>
      <c r="G12" s="115">
        <v>0</v>
      </c>
      <c r="H12" s="115">
        <v>0</v>
      </c>
      <c r="I12" s="115">
        <v>0</v>
      </c>
    </row>
    <row r="13" spans="1:9" s="61" customFormat="1" ht="54.75" customHeight="1" x14ac:dyDescent="0.2">
      <c r="A13" s="50">
        <v>11</v>
      </c>
      <c r="B13" s="121" t="s">
        <v>18</v>
      </c>
      <c r="C13" s="122">
        <v>2</v>
      </c>
      <c r="D13" s="112" t="s">
        <v>28</v>
      </c>
      <c r="E13" s="115">
        <v>1</v>
      </c>
      <c r="F13" s="115">
        <v>1</v>
      </c>
      <c r="G13" s="115">
        <v>0</v>
      </c>
      <c r="H13" s="115">
        <v>0</v>
      </c>
      <c r="I13" s="115">
        <v>0</v>
      </c>
    </row>
    <row r="14" spans="1:9" s="61" customFormat="1" ht="39" customHeight="1" x14ac:dyDescent="0.2">
      <c r="A14" s="50">
        <v>12</v>
      </c>
      <c r="B14" s="121" t="s">
        <v>18</v>
      </c>
      <c r="C14" s="122">
        <v>10</v>
      </c>
      <c r="D14" s="112" t="s">
        <v>29</v>
      </c>
      <c r="E14" s="115">
        <v>3</v>
      </c>
      <c r="F14" s="115">
        <v>3</v>
      </c>
      <c r="G14" s="115">
        <v>2</v>
      </c>
      <c r="H14" s="115">
        <v>1</v>
      </c>
      <c r="I14" s="115">
        <v>1</v>
      </c>
    </row>
    <row r="15" spans="1:9" s="61" customFormat="1" ht="41.25" customHeight="1" x14ac:dyDescent="0.2">
      <c r="A15" s="50">
        <v>13</v>
      </c>
      <c r="B15" s="121" t="s">
        <v>18</v>
      </c>
      <c r="C15" s="122">
        <v>2</v>
      </c>
      <c r="D15" s="112" t="s">
        <v>30</v>
      </c>
      <c r="E15" s="115">
        <v>1</v>
      </c>
      <c r="F15" s="115">
        <v>1</v>
      </c>
      <c r="G15" s="115">
        <v>0</v>
      </c>
      <c r="H15" s="115">
        <v>0</v>
      </c>
      <c r="I15" s="115">
        <v>0</v>
      </c>
    </row>
    <row r="16" spans="1:9" s="61" customFormat="1" ht="49.5" customHeight="1" x14ac:dyDescent="0.2">
      <c r="A16" s="50">
        <v>14</v>
      </c>
      <c r="B16" s="121" t="s">
        <v>18</v>
      </c>
      <c r="C16" s="122">
        <v>15</v>
      </c>
      <c r="D16" s="112" t="s">
        <v>31</v>
      </c>
      <c r="E16" s="115">
        <v>5</v>
      </c>
      <c r="F16" s="115">
        <v>5</v>
      </c>
      <c r="G16" s="115">
        <v>2</v>
      </c>
      <c r="H16" s="115">
        <v>2</v>
      </c>
      <c r="I16" s="115">
        <v>1</v>
      </c>
    </row>
    <row r="17" spans="1:9" s="61" customFormat="1" ht="48" customHeight="1" x14ac:dyDescent="0.2">
      <c r="A17" s="50">
        <v>15</v>
      </c>
      <c r="B17" s="121" t="s">
        <v>18</v>
      </c>
      <c r="C17" s="122">
        <v>15</v>
      </c>
      <c r="D17" s="112" t="s">
        <v>32</v>
      </c>
      <c r="E17" s="115">
        <v>5</v>
      </c>
      <c r="F17" s="115">
        <v>5</v>
      </c>
      <c r="G17" s="115">
        <v>2</v>
      </c>
      <c r="H17" s="115">
        <v>2</v>
      </c>
      <c r="I17" s="115">
        <v>1</v>
      </c>
    </row>
    <row r="18" spans="1:9" s="61" customFormat="1" ht="48" customHeight="1" x14ac:dyDescent="0.2">
      <c r="A18" s="50">
        <v>16</v>
      </c>
      <c r="B18" s="121" t="s">
        <v>18</v>
      </c>
      <c r="C18" s="122">
        <v>10</v>
      </c>
      <c r="D18" s="112" t="s">
        <v>33</v>
      </c>
      <c r="E18" s="115">
        <v>3</v>
      </c>
      <c r="F18" s="115">
        <v>3</v>
      </c>
      <c r="G18" s="115">
        <v>2</v>
      </c>
      <c r="H18" s="115">
        <v>1</v>
      </c>
      <c r="I18" s="115">
        <v>1</v>
      </c>
    </row>
    <row r="19" spans="1:9" s="61" customFormat="1" ht="26.25" customHeight="1" x14ac:dyDescent="0.2">
      <c r="A19" s="50">
        <v>17</v>
      </c>
      <c r="B19" s="121" t="s">
        <v>34</v>
      </c>
      <c r="C19" s="122">
        <v>500</v>
      </c>
      <c r="D19" s="112" t="s">
        <v>35</v>
      </c>
      <c r="E19" s="115">
        <v>150</v>
      </c>
      <c r="F19" s="115">
        <v>150</v>
      </c>
      <c r="G19" s="115">
        <v>100</v>
      </c>
      <c r="H19" s="115">
        <v>50</v>
      </c>
      <c r="I19" s="115">
        <v>50</v>
      </c>
    </row>
    <row r="20" spans="1:9" s="61" customFormat="1" ht="33.75" customHeight="1" x14ac:dyDescent="0.2">
      <c r="A20" s="50">
        <v>18</v>
      </c>
      <c r="B20" s="121" t="s">
        <v>34</v>
      </c>
      <c r="C20" s="122">
        <v>200</v>
      </c>
      <c r="D20" s="112" t="s">
        <v>36</v>
      </c>
      <c r="E20" s="115">
        <v>50</v>
      </c>
      <c r="F20" s="115">
        <v>50</v>
      </c>
      <c r="G20" s="115">
        <v>50</v>
      </c>
      <c r="H20" s="115">
        <v>30</v>
      </c>
      <c r="I20" s="115">
        <v>20</v>
      </c>
    </row>
    <row r="21" spans="1:9" s="61" customFormat="1" ht="42" customHeight="1" x14ac:dyDescent="0.2">
      <c r="A21" s="50">
        <v>19</v>
      </c>
      <c r="B21" s="121" t="s">
        <v>18</v>
      </c>
      <c r="C21" s="122">
        <v>5000</v>
      </c>
      <c r="D21" s="112" t="s">
        <v>37</v>
      </c>
      <c r="E21" s="115">
        <v>1500</v>
      </c>
      <c r="F21" s="115">
        <v>1500</v>
      </c>
      <c r="G21" s="115">
        <v>1000</v>
      </c>
      <c r="H21" s="115">
        <v>500</v>
      </c>
      <c r="I21" s="115">
        <v>500</v>
      </c>
    </row>
    <row r="22" spans="1:9" s="61" customFormat="1" ht="41.25" customHeight="1" x14ac:dyDescent="0.2">
      <c r="A22" s="50">
        <v>20</v>
      </c>
      <c r="B22" s="121" t="s">
        <v>18</v>
      </c>
      <c r="C22" s="122">
        <v>5000</v>
      </c>
      <c r="D22" s="112" t="s">
        <v>38</v>
      </c>
      <c r="E22" s="115">
        <v>1500</v>
      </c>
      <c r="F22" s="115">
        <v>1500</v>
      </c>
      <c r="G22" s="115">
        <v>1000</v>
      </c>
      <c r="H22" s="115">
        <v>500</v>
      </c>
      <c r="I22" s="115">
        <v>500</v>
      </c>
    </row>
    <row r="23" spans="1:9" s="61" customFormat="1" ht="42" customHeight="1" x14ac:dyDescent="0.2">
      <c r="A23" s="50">
        <v>21</v>
      </c>
      <c r="B23" s="121" t="s">
        <v>18</v>
      </c>
      <c r="C23" s="122">
        <v>50</v>
      </c>
      <c r="D23" s="112" t="s">
        <v>39</v>
      </c>
      <c r="E23" s="115">
        <v>10</v>
      </c>
      <c r="F23" s="115">
        <v>10</v>
      </c>
      <c r="G23" s="115">
        <v>10</v>
      </c>
      <c r="H23" s="115">
        <v>10</v>
      </c>
      <c r="I23" s="115">
        <v>10</v>
      </c>
    </row>
    <row r="24" spans="1:9" s="61" customFormat="1" ht="45.75" customHeight="1" x14ac:dyDescent="0.2">
      <c r="A24" s="50">
        <v>22</v>
      </c>
      <c r="B24" s="121" t="s">
        <v>18</v>
      </c>
      <c r="C24" s="122">
        <v>50</v>
      </c>
      <c r="D24" s="112" t="s">
        <v>40</v>
      </c>
      <c r="E24" s="115">
        <v>10</v>
      </c>
      <c r="F24" s="115">
        <v>10</v>
      </c>
      <c r="G24" s="115">
        <v>10</v>
      </c>
      <c r="H24" s="115">
        <v>10</v>
      </c>
      <c r="I24" s="115">
        <v>10</v>
      </c>
    </row>
    <row r="25" spans="1:9" s="61" customFormat="1" ht="30" x14ac:dyDescent="0.2">
      <c r="A25" s="50">
        <v>23</v>
      </c>
      <c r="B25" s="121" t="s">
        <v>18</v>
      </c>
      <c r="C25" s="122">
        <v>1000</v>
      </c>
      <c r="D25" s="112" t="s">
        <v>41</v>
      </c>
      <c r="E25" s="115">
        <v>300</v>
      </c>
      <c r="F25" s="115">
        <v>300</v>
      </c>
      <c r="G25" s="115">
        <v>200</v>
      </c>
      <c r="H25" s="115">
        <v>100</v>
      </c>
      <c r="I25" s="115">
        <v>100</v>
      </c>
    </row>
    <row r="26" spans="1:9" s="61" customFormat="1" ht="42" customHeight="1" x14ac:dyDescent="0.2">
      <c r="A26" s="50">
        <v>24</v>
      </c>
      <c r="B26" s="121" t="s">
        <v>18</v>
      </c>
      <c r="C26" s="122">
        <v>1000</v>
      </c>
      <c r="D26" s="112" t="s">
        <v>42</v>
      </c>
      <c r="E26" s="115">
        <v>300</v>
      </c>
      <c r="F26" s="115">
        <v>300</v>
      </c>
      <c r="G26" s="115">
        <v>200</v>
      </c>
      <c r="H26" s="115">
        <v>100</v>
      </c>
      <c r="I26" s="115">
        <v>100</v>
      </c>
    </row>
    <row r="27" spans="1:9" s="61" customFormat="1" ht="42" customHeight="1" x14ac:dyDescent="0.2">
      <c r="A27" s="50">
        <v>25</v>
      </c>
      <c r="B27" s="121" t="s">
        <v>18</v>
      </c>
      <c r="C27" s="122">
        <v>1000</v>
      </c>
      <c r="D27" s="112" t="s">
        <v>43</v>
      </c>
      <c r="E27" s="115">
        <v>300</v>
      </c>
      <c r="F27" s="115">
        <v>300</v>
      </c>
      <c r="G27" s="115">
        <v>200</v>
      </c>
      <c r="H27" s="115">
        <v>100</v>
      </c>
      <c r="I27" s="115">
        <v>100</v>
      </c>
    </row>
    <row r="28" spans="1:9" s="61" customFormat="1" ht="25.5" customHeight="1" x14ac:dyDescent="0.2">
      <c r="A28" s="50">
        <v>26</v>
      </c>
      <c r="B28" s="121" t="s">
        <v>18</v>
      </c>
      <c r="C28" s="122">
        <v>1000</v>
      </c>
      <c r="D28" s="112" t="s">
        <v>44</v>
      </c>
      <c r="E28" s="115">
        <v>300</v>
      </c>
      <c r="F28" s="115">
        <v>300</v>
      </c>
      <c r="G28" s="115">
        <v>200</v>
      </c>
      <c r="H28" s="115">
        <v>100</v>
      </c>
      <c r="I28" s="115">
        <v>100</v>
      </c>
    </row>
    <row r="29" spans="1:9" s="61" customFormat="1" ht="30" x14ac:dyDescent="0.2">
      <c r="A29" s="50">
        <v>27</v>
      </c>
      <c r="B29" s="121" t="s">
        <v>18</v>
      </c>
      <c r="C29" s="122">
        <v>300</v>
      </c>
      <c r="D29" s="112" t="s">
        <v>45</v>
      </c>
      <c r="E29" s="115">
        <v>100</v>
      </c>
      <c r="F29" s="115">
        <v>100</v>
      </c>
      <c r="G29" s="115">
        <v>50</v>
      </c>
      <c r="H29" s="115">
        <v>30</v>
      </c>
      <c r="I29" s="115">
        <v>20</v>
      </c>
    </row>
    <row r="30" spans="1:9" s="61" customFormat="1" ht="30" x14ac:dyDescent="0.2">
      <c r="A30" s="50">
        <v>28</v>
      </c>
      <c r="B30" s="121" t="s">
        <v>18</v>
      </c>
      <c r="C30" s="122">
        <v>300</v>
      </c>
      <c r="D30" s="112" t="s">
        <v>46</v>
      </c>
      <c r="E30" s="115">
        <v>100</v>
      </c>
      <c r="F30" s="115">
        <v>100</v>
      </c>
      <c r="G30" s="115">
        <v>50</v>
      </c>
      <c r="H30" s="115">
        <v>30</v>
      </c>
      <c r="I30" s="115">
        <v>20</v>
      </c>
    </row>
    <row r="31" spans="1:9" s="61" customFormat="1" ht="30" x14ac:dyDescent="0.2">
      <c r="A31" s="50">
        <v>29</v>
      </c>
      <c r="B31" s="121" t="s">
        <v>18</v>
      </c>
      <c r="C31" s="122">
        <v>300</v>
      </c>
      <c r="D31" s="112" t="s">
        <v>47</v>
      </c>
      <c r="E31" s="115">
        <v>100</v>
      </c>
      <c r="F31" s="115">
        <v>100</v>
      </c>
      <c r="G31" s="115">
        <v>50</v>
      </c>
      <c r="H31" s="115">
        <v>30</v>
      </c>
      <c r="I31" s="115">
        <v>20</v>
      </c>
    </row>
    <row r="32" spans="1:9" s="61" customFormat="1" ht="24" customHeight="1" x14ac:dyDescent="0.2">
      <c r="A32" s="50">
        <v>30</v>
      </c>
      <c r="B32" s="121" t="s">
        <v>34</v>
      </c>
      <c r="C32" s="122">
        <v>3000</v>
      </c>
      <c r="D32" s="112" t="s">
        <v>48</v>
      </c>
      <c r="E32" s="115">
        <v>800</v>
      </c>
      <c r="F32" s="115">
        <v>800</v>
      </c>
      <c r="G32" s="115">
        <v>500</v>
      </c>
      <c r="H32" s="115">
        <v>500</v>
      </c>
      <c r="I32" s="115">
        <v>400</v>
      </c>
    </row>
    <row r="33" spans="1:9" s="61" customFormat="1" ht="32.25" customHeight="1" x14ac:dyDescent="0.2">
      <c r="A33" s="50">
        <v>31</v>
      </c>
      <c r="B33" s="121" t="s">
        <v>18</v>
      </c>
      <c r="C33" s="122">
        <v>50</v>
      </c>
      <c r="D33" s="112" t="s">
        <v>49</v>
      </c>
      <c r="E33" s="115">
        <v>10</v>
      </c>
      <c r="F33" s="115">
        <v>10</v>
      </c>
      <c r="G33" s="115">
        <v>10</v>
      </c>
      <c r="H33" s="115">
        <v>10</v>
      </c>
      <c r="I33" s="115">
        <v>10</v>
      </c>
    </row>
    <row r="34" spans="1:9" s="61" customFormat="1" ht="45" customHeight="1" x14ac:dyDescent="0.2">
      <c r="A34" s="50">
        <v>32</v>
      </c>
      <c r="B34" s="121" t="s">
        <v>18</v>
      </c>
      <c r="C34" s="122">
        <v>50</v>
      </c>
      <c r="D34" s="112" t="s">
        <v>50</v>
      </c>
      <c r="E34" s="115">
        <v>10</v>
      </c>
      <c r="F34" s="115">
        <v>10</v>
      </c>
      <c r="G34" s="115">
        <v>10</v>
      </c>
      <c r="H34" s="115">
        <v>10</v>
      </c>
      <c r="I34" s="115">
        <v>10</v>
      </c>
    </row>
    <row r="35" spans="1:9" s="61" customFormat="1" ht="45.75" customHeight="1" x14ac:dyDescent="0.2">
      <c r="A35" s="50">
        <v>33</v>
      </c>
      <c r="B35" s="121" t="s">
        <v>18</v>
      </c>
      <c r="C35" s="122">
        <v>100</v>
      </c>
      <c r="D35" s="112" t="s">
        <v>51</v>
      </c>
      <c r="E35" s="115">
        <v>20</v>
      </c>
      <c r="F35" s="115">
        <v>20</v>
      </c>
      <c r="G35" s="115">
        <v>20</v>
      </c>
      <c r="H35" s="115">
        <v>30</v>
      </c>
      <c r="I35" s="115">
        <v>10</v>
      </c>
    </row>
    <row r="36" spans="1:9" s="61" customFormat="1" ht="24.75" customHeight="1" x14ac:dyDescent="0.2">
      <c r="A36" s="50">
        <v>34</v>
      </c>
      <c r="B36" s="123" t="s">
        <v>52</v>
      </c>
      <c r="C36" s="124">
        <v>500</v>
      </c>
      <c r="D36" s="112" t="s">
        <v>53</v>
      </c>
      <c r="E36" s="115">
        <v>150</v>
      </c>
      <c r="F36" s="115">
        <v>150</v>
      </c>
      <c r="G36" s="115">
        <v>100</v>
      </c>
      <c r="H36" s="115">
        <v>50</v>
      </c>
      <c r="I36" s="115">
        <v>50</v>
      </c>
    </row>
    <row r="37" spans="1:9" s="61" customFormat="1" ht="41.25" customHeight="1" x14ac:dyDescent="0.2">
      <c r="A37" s="50">
        <v>35</v>
      </c>
      <c r="B37" s="123" t="s">
        <v>52</v>
      </c>
      <c r="C37" s="124">
        <v>500</v>
      </c>
      <c r="D37" s="112" t="s">
        <v>54</v>
      </c>
      <c r="E37" s="115">
        <v>150</v>
      </c>
      <c r="F37" s="115">
        <v>150</v>
      </c>
      <c r="G37" s="115">
        <v>100</v>
      </c>
      <c r="H37" s="115">
        <v>50</v>
      </c>
      <c r="I37" s="115">
        <v>50</v>
      </c>
    </row>
    <row r="38" spans="1:9" s="61" customFormat="1" ht="36.75" customHeight="1" x14ac:dyDescent="0.2">
      <c r="A38" s="50">
        <v>36</v>
      </c>
      <c r="B38" s="123" t="s">
        <v>52</v>
      </c>
      <c r="C38" s="124">
        <v>1000</v>
      </c>
      <c r="D38" s="112" t="s">
        <v>55</v>
      </c>
      <c r="E38" s="115">
        <v>300</v>
      </c>
      <c r="F38" s="115">
        <v>300</v>
      </c>
      <c r="G38" s="115">
        <v>200</v>
      </c>
      <c r="H38" s="115">
        <v>100</v>
      </c>
      <c r="I38" s="115">
        <v>100</v>
      </c>
    </row>
    <row r="39" spans="1:9" s="61" customFormat="1" ht="33" customHeight="1" x14ac:dyDescent="0.2">
      <c r="A39" s="50">
        <v>37</v>
      </c>
      <c r="B39" s="121" t="s">
        <v>18</v>
      </c>
      <c r="C39" s="122">
        <v>20</v>
      </c>
      <c r="D39" s="112" t="s">
        <v>56</v>
      </c>
      <c r="E39" s="115">
        <v>5</v>
      </c>
      <c r="F39" s="115">
        <v>5</v>
      </c>
      <c r="G39" s="115">
        <v>5</v>
      </c>
      <c r="H39" s="115">
        <v>3</v>
      </c>
      <c r="I39" s="115">
        <v>2</v>
      </c>
    </row>
    <row r="40" spans="1:9" s="61" customFormat="1" ht="26.25" customHeight="1" x14ac:dyDescent="0.2">
      <c r="A40" s="50">
        <v>38</v>
      </c>
      <c r="B40" s="121" t="s">
        <v>18</v>
      </c>
      <c r="C40" s="122">
        <v>20</v>
      </c>
      <c r="D40" s="112" t="s">
        <v>57</v>
      </c>
      <c r="E40" s="115">
        <v>5</v>
      </c>
      <c r="F40" s="115">
        <v>5</v>
      </c>
      <c r="G40" s="115">
        <v>5</v>
      </c>
      <c r="H40" s="115">
        <v>3</v>
      </c>
      <c r="I40" s="115">
        <v>2</v>
      </c>
    </row>
    <row r="41" spans="1:9" s="61" customFormat="1" ht="30" x14ac:dyDescent="0.2">
      <c r="A41" s="50">
        <v>39</v>
      </c>
      <c r="B41" s="121" t="s">
        <v>18</v>
      </c>
      <c r="C41" s="122">
        <v>5</v>
      </c>
      <c r="D41" s="112" t="s">
        <v>177</v>
      </c>
      <c r="E41" s="115">
        <v>1</v>
      </c>
      <c r="F41" s="115">
        <v>1</v>
      </c>
      <c r="G41" s="115">
        <v>1</v>
      </c>
      <c r="H41" s="115">
        <v>1</v>
      </c>
      <c r="I41" s="115">
        <v>1</v>
      </c>
    </row>
    <row r="42" spans="1:9" s="61" customFormat="1" ht="30" x14ac:dyDescent="0.2">
      <c r="A42" s="50">
        <v>40</v>
      </c>
      <c r="B42" s="121" t="s">
        <v>18</v>
      </c>
      <c r="C42" s="122">
        <v>5</v>
      </c>
      <c r="D42" s="112" t="s">
        <v>178</v>
      </c>
      <c r="E42" s="115">
        <v>1</v>
      </c>
      <c r="F42" s="115">
        <v>1</v>
      </c>
      <c r="G42" s="115">
        <v>1</v>
      </c>
      <c r="H42" s="115">
        <v>1</v>
      </c>
      <c r="I42" s="115">
        <v>1</v>
      </c>
    </row>
    <row r="43" spans="1:9" s="61" customFormat="1" ht="30" x14ac:dyDescent="0.2">
      <c r="A43" s="50">
        <v>41</v>
      </c>
      <c r="B43" s="123" t="s">
        <v>18</v>
      </c>
      <c r="C43" s="122">
        <v>20</v>
      </c>
      <c r="D43" s="112" t="s">
        <v>58</v>
      </c>
      <c r="E43" s="115">
        <v>5</v>
      </c>
      <c r="F43" s="115">
        <v>5</v>
      </c>
      <c r="G43" s="115">
        <v>5</v>
      </c>
      <c r="H43" s="115">
        <v>3</v>
      </c>
      <c r="I43" s="115">
        <v>2</v>
      </c>
    </row>
    <row r="44" spans="1:9" s="61" customFormat="1" ht="30" x14ac:dyDescent="0.2">
      <c r="A44" s="50">
        <v>42</v>
      </c>
      <c r="B44" s="123" t="s">
        <v>18</v>
      </c>
      <c r="C44" s="122">
        <v>20</v>
      </c>
      <c r="D44" s="112" t="s">
        <v>59</v>
      </c>
      <c r="E44" s="115">
        <v>5</v>
      </c>
      <c r="F44" s="115">
        <v>5</v>
      </c>
      <c r="G44" s="115">
        <v>5</v>
      </c>
      <c r="H44" s="115">
        <v>3</v>
      </c>
      <c r="I44" s="115">
        <v>2</v>
      </c>
    </row>
    <row r="45" spans="1:9" s="61" customFormat="1" ht="30" x14ac:dyDescent="0.2">
      <c r="A45" s="50">
        <v>43</v>
      </c>
      <c r="B45" s="123" t="s">
        <v>18</v>
      </c>
      <c r="C45" s="122">
        <v>20</v>
      </c>
      <c r="D45" s="112" t="s">
        <v>60</v>
      </c>
      <c r="E45" s="115">
        <v>5</v>
      </c>
      <c r="F45" s="115">
        <v>5</v>
      </c>
      <c r="G45" s="115">
        <v>5</v>
      </c>
      <c r="H45" s="115">
        <v>3</v>
      </c>
      <c r="I45" s="115">
        <v>2</v>
      </c>
    </row>
    <row r="46" spans="1:9" s="61" customFormat="1" ht="28.5" customHeight="1" x14ac:dyDescent="0.2">
      <c r="A46" s="50">
        <v>44</v>
      </c>
      <c r="B46" s="121" t="s">
        <v>18</v>
      </c>
      <c r="C46" s="122">
        <v>50</v>
      </c>
      <c r="D46" s="112" t="s">
        <v>61</v>
      </c>
      <c r="E46" s="115">
        <v>10</v>
      </c>
      <c r="F46" s="115">
        <v>10</v>
      </c>
      <c r="G46" s="115">
        <v>10</v>
      </c>
      <c r="H46" s="115">
        <v>10</v>
      </c>
      <c r="I46" s="115">
        <v>10</v>
      </c>
    </row>
    <row r="47" spans="1:9" s="61" customFormat="1" ht="26.25" customHeight="1" x14ac:dyDescent="0.2">
      <c r="A47" s="50">
        <v>45</v>
      </c>
      <c r="B47" s="121" t="s">
        <v>18</v>
      </c>
      <c r="C47" s="122">
        <v>50</v>
      </c>
      <c r="D47" s="112" t="s">
        <v>62</v>
      </c>
      <c r="E47" s="115">
        <v>10</v>
      </c>
      <c r="F47" s="115">
        <v>10</v>
      </c>
      <c r="G47" s="115">
        <v>10</v>
      </c>
      <c r="H47" s="115">
        <v>10</v>
      </c>
      <c r="I47" s="115">
        <v>10</v>
      </c>
    </row>
    <row r="48" spans="1:9" s="61" customFormat="1" ht="39.75" customHeight="1" x14ac:dyDescent="0.2">
      <c r="A48" s="50">
        <v>46</v>
      </c>
      <c r="B48" s="121" t="s">
        <v>18</v>
      </c>
      <c r="C48" s="122">
        <v>20</v>
      </c>
      <c r="D48" s="112" t="s">
        <v>63</v>
      </c>
      <c r="E48" s="115">
        <v>5</v>
      </c>
      <c r="F48" s="115">
        <v>5</v>
      </c>
      <c r="G48" s="115">
        <v>5</v>
      </c>
      <c r="H48" s="115">
        <v>3</v>
      </c>
      <c r="I48" s="115">
        <v>2</v>
      </c>
    </row>
    <row r="49" spans="1:9" s="61" customFormat="1" ht="38.25" customHeight="1" x14ac:dyDescent="0.2">
      <c r="A49" s="50">
        <v>47</v>
      </c>
      <c r="B49" s="121" t="s">
        <v>18</v>
      </c>
      <c r="C49" s="122">
        <v>50</v>
      </c>
      <c r="D49" s="112" t="s">
        <v>64</v>
      </c>
      <c r="E49" s="115">
        <v>10</v>
      </c>
      <c r="F49" s="115">
        <v>10</v>
      </c>
      <c r="G49" s="115">
        <v>10</v>
      </c>
      <c r="H49" s="115">
        <v>10</v>
      </c>
      <c r="I49" s="115">
        <v>10</v>
      </c>
    </row>
    <row r="50" spans="1:9" s="61" customFormat="1" ht="30" x14ac:dyDescent="0.2">
      <c r="A50" s="50">
        <v>48</v>
      </c>
      <c r="B50" s="121" t="s">
        <v>18</v>
      </c>
      <c r="C50" s="122">
        <v>15</v>
      </c>
      <c r="D50" s="112" t="s">
        <v>65</v>
      </c>
      <c r="E50" s="115">
        <v>5</v>
      </c>
      <c r="F50" s="115">
        <v>5</v>
      </c>
      <c r="G50" s="115">
        <v>2</v>
      </c>
      <c r="H50" s="115">
        <v>2</v>
      </c>
      <c r="I50" s="115">
        <v>1</v>
      </c>
    </row>
    <row r="51" spans="1:9" s="61" customFormat="1" ht="22.5" customHeight="1" x14ac:dyDescent="0.2">
      <c r="A51" s="50">
        <v>49</v>
      </c>
      <c r="B51" s="121" t="s">
        <v>18</v>
      </c>
      <c r="C51" s="122">
        <v>50</v>
      </c>
      <c r="D51" s="112" t="s">
        <v>66</v>
      </c>
      <c r="E51" s="115">
        <v>10</v>
      </c>
      <c r="F51" s="115">
        <v>10</v>
      </c>
      <c r="G51" s="115">
        <v>10</v>
      </c>
      <c r="H51" s="115">
        <v>10</v>
      </c>
      <c r="I51" s="115">
        <v>10</v>
      </c>
    </row>
    <row r="52" spans="1:9" s="61" customFormat="1" ht="33" customHeight="1" x14ac:dyDescent="0.2">
      <c r="A52" s="50">
        <v>50</v>
      </c>
      <c r="B52" s="121" t="s">
        <v>18</v>
      </c>
      <c r="C52" s="122">
        <v>50</v>
      </c>
      <c r="D52" s="112" t="s">
        <v>67</v>
      </c>
      <c r="E52" s="115">
        <v>10</v>
      </c>
      <c r="F52" s="115">
        <v>10</v>
      </c>
      <c r="G52" s="115">
        <v>10</v>
      </c>
      <c r="H52" s="115">
        <v>10</v>
      </c>
      <c r="I52" s="115">
        <v>10</v>
      </c>
    </row>
    <row r="53" spans="1:9" s="61" customFormat="1" ht="37.5" customHeight="1" x14ac:dyDescent="0.2">
      <c r="A53" s="50">
        <v>51</v>
      </c>
      <c r="B53" s="121" t="s">
        <v>14</v>
      </c>
      <c r="C53" s="122">
        <v>50</v>
      </c>
      <c r="D53" s="112" t="s">
        <v>68</v>
      </c>
      <c r="E53" s="115">
        <v>10</v>
      </c>
      <c r="F53" s="115">
        <v>10</v>
      </c>
      <c r="G53" s="115">
        <v>10</v>
      </c>
      <c r="H53" s="115">
        <v>10</v>
      </c>
      <c r="I53" s="115">
        <v>10</v>
      </c>
    </row>
    <row r="54" spans="1:9" s="61" customFormat="1" ht="30" x14ac:dyDescent="0.2">
      <c r="A54" s="50">
        <v>52</v>
      </c>
      <c r="B54" s="121" t="s">
        <v>18</v>
      </c>
      <c r="C54" s="122">
        <v>10</v>
      </c>
      <c r="D54" s="112" t="s">
        <v>69</v>
      </c>
      <c r="E54" s="115">
        <v>3</v>
      </c>
      <c r="F54" s="115">
        <v>3</v>
      </c>
      <c r="G54" s="115">
        <v>2</v>
      </c>
      <c r="H54" s="115">
        <v>1</v>
      </c>
      <c r="I54" s="115">
        <v>1</v>
      </c>
    </row>
    <row r="55" spans="1:9" s="61" customFormat="1" ht="30" x14ac:dyDescent="0.2">
      <c r="A55" s="50">
        <v>53</v>
      </c>
      <c r="B55" s="121" t="s">
        <v>18</v>
      </c>
      <c r="C55" s="122">
        <v>10</v>
      </c>
      <c r="D55" s="112" t="s">
        <v>70</v>
      </c>
      <c r="E55" s="115">
        <v>3</v>
      </c>
      <c r="F55" s="115">
        <v>3</v>
      </c>
      <c r="G55" s="115">
        <v>2</v>
      </c>
      <c r="H55" s="115">
        <v>1</v>
      </c>
      <c r="I55" s="115">
        <v>1</v>
      </c>
    </row>
    <row r="56" spans="1:9" s="61" customFormat="1" ht="30" x14ac:dyDescent="0.2">
      <c r="A56" s="50">
        <v>54</v>
      </c>
      <c r="B56" s="121" t="s">
        <v>18</v>
      </c>
      <c r="C56" s="122">
        <v>20</v>
      </c>
      <c r="D56" s="112" t="s">
        <v>71</v>
      </c>
      <c r="E56" s="115">
        <v>5</v>
      </c>
      <c r="F56" s="115">
        <v>5</v>
      </c>
      <c r="G56" s="115">
        <v>5</v>
      </c>
      <c r="H56" s="115">
        <v>3</v>
      </c>
      <c r="I56" s="115">
        <v>2</v>
      </c>
    </row>
    <row r="57" spans="1:9" s="61" customFormat="1" ht="30" x14ac:dyDescent="0.2">
      <c r="A57" s="50">
        <v>55</v>
      </c>
      <c r="B57" s="121" t="s">
        <v>18</v>
      </c>
      <c r="C57" s="122">
        <v>20</v>
      </c>
      <c r="D57" s="112" t="s">
        <v>72</v>
      </c>
      <c r="E57" s="115">
        <v>5</v>
      </c>
      <c r="F57" s="115">
        <v>5</v>
      </c>
      <c r="G57" s="115">
        <v>5</v>
      </c>
      <c r="H57" s="115">
        <v>3</v>
      </c>
      <c r="I57" s="115">
        <v>2</v>
      </c>
    </row>
    <row r="58" spans="1:9" s="61" customFormat="1" ht="45" x14ac:dyDescent="0.2">
      <c r="A58" s="50">
        <v>56</v>
      </c>
      <c r="B58" s="121" t="s">
        <v>18</v>
      </c>
      <c r="C58" s="122">
        <v>10</v>
      </c>
      <c r="D58" s="112" t="s">
        <v>73</v>
      </c>
      <c r="E58" s="115">
        <v>3</v>
      </c>
      <c r="F58" s="115">
        <v>3</v>
      </c>
      <c r="G58" s="115">
        <v>2</v>
      </c>
      <c r="H58" s="115">
        <v>1</v>
      </c>
      <c r="I58" s="115">
        <v>1</v>
      </c>
    </row>
    <row r="59" spans="1:9" s="61" customFormat="1" ht="45" x14ac:dyDescent="0.2">
      <c r="A59" s="50">
        <v>57</v>
      </c>
      <c r="B59" s="121" t="s">
        <v>18</v>
      </c>
      <c r="C59" s="122">
        <v>10</v>
      </c>
      <c r="D59" s="112" t="s">
        <v>74</v>
      </c>
      <c r="E59" s="115">
        <v>3</v>
      </c>
      <c r="F59" s="115">
        <v>3</v>
      </c>
      <c r="G59" s="115">
        <v>2</v>
      </c>
      <c r="H59" s="115">
        <v>1</v>
      </c>
      <c r="I59" s="115">
        <v>1</v>
      </c>
    </row>
    <row r="60" spans="1:9" s="61" customFormat="1" ht="45" x14ac:dyDescent="0.2">
      <c r="A60" s="50">
        <v>58</v>
      </c>
      <c r="B60" s="121" t="s">
        <v>18</v>
      </c>
      <c r="C60" s="122">
        <v>40</v>
      </c>
      <c r="D60" s="112" t="s">
        <v>75</v>
      </c>
      <c r="E60" s="115">
        <v>10</v>
      </c>
      <c r="F60" s="115">
        <v>10</v>
      </c>
      <c r="G60" s="115">
        <v>10</v>
      </c>
      <c r="H60" s="115">
        <v>5</v>
      </c>
      <c r="I60" s="115">
        <v>5</v>
      </c>
    </row>
    <row r="61" spans="1:9" s="61" customFormat="1" ht="45" x14ac:dyDescent="0.2">
      <c r="A61" s="50">
        <v>59</v>
      </c>
      <c r="B61" s="121" t="s">
        <v>18</v>
      </c>
      <c r="C61" s="122">
        <v>10</v>
      </c>
      <c r="D61" s="112" t="s">
        <v>76</v>
      </c>
      <c r="E61" s="115">
        <v>3</v>
      </c>
      <c r="F61" s="115">
        <v>3</v>
      </c>
      <c r="G61" s="115">
        <v>2</v>
      </c>
      <c r="H61" s="115">
        <v>1</v>
      </c>
      <c r="I61" s="115">
        <v>1</v>
      </c>
    </row>
    <row r="62" spans="1:9" s="61" customFormat="1" ht="30" x14ac:dyDescent="0.2">
      <c r="A62" s="50">
        <v>60</v>
      </c>
      <c r="B62" s="121" t="s">
        <v>52</v>
      </c>
      <c r="C62" s="122">
        <v>500</v>
      </c>
      <c r="D62" s="112" t="s">
        <v>77</v>
      </c>
      <c r="E62" s="115">
        <v>150</v>
      </c>
      <c r="F62" s="115">
        <v>150</v>
      </c>
      <c r="G62" s="115">
        <v>100</v>
      </c>
      <c r="H62" s="115">
        <v>50</v>
      </c>
      <c r="I62" s="115">
        <v>50</v>
      </c>
    </row>
    <row r="63" spans="1:9" s="61" customFormat="1" ht="30" x14ac:dyDescent="0.2">
      <c r="A63" s="50">
        <v>61</v>
      </c>
      <c r="B63" s="121" t="s">
        <v>52</v>
      </c>
      <c r="C63" s="122">
        <v>200</v>
      </c>
      <c r="D63" s="112" t="s">
        <v>78</v>
      </c>
      <c r="E63" s="115">
        <v>50</v>
      </c>
      <c r="F63" s="115">
        <v>50</v>
      </c>
      <c r="G63" s="115">
        <v>50</v>
      </c>
      <c r="H63" s="115">
        <v>30</v>
      </c>
      <c r="I63" s="115">
        <v>20</v>
      </c>
    </row>
    <row r="64" spans="1:9" s="61" customFormat="1" ht="30" x14ac:dyDescent="0.2">
      <c r="A64" s="50">
        <v>62</v>
      </c>
      <c r="B64" s="121" t="s">
        <v>52</v>
      </c>
      <c r="C64" s="122">
        <v>200</v>
      </c>
      <c r="D64" s="112" t="s">
        <v>79</v>
      </c>
      <c r="E64" s="115">
        <v>50</v>
      </c>
      <c r="F64" s="115">
        <v>50</v>
      </c>
      <c r="G64" s="115">
        <v>50</v>
      </c>
      <c r="H64" s="115">
        <v>30</v>
      </c>
      <c r="I64" s="115">
        <v>20</v>
      </c>
    </row>
    <row r="65" spans="1:9" s="61" customFormat="1" ht="30" x14ac:dyDescent="0.2">
      <c r="A65" s="50">
        <v>63</v>
      </c>
      <c r="B65" s="121" t="s">
        <v>52</v>
      </c>
      <c r="C65" s="122">
        <v>200</v>
      </c>
      <c r="D65" s="112" t="s">
        <v>80</v>
      </c>
      <c r="E65" s="115">
        <v>50</v>
      </c>
      <c r="F65" s="115">
        <v>50</v>
      </c>
      <c r="G65" s="115">
        <v>50</v>
      </c>
      <c r="H65" s="115">
        <v>30</v>
      </c>
      <c r="I65" s="115">
        <v>20</v>
      </c>
    </row>
    <row r="66" spans="1:9" s="61" customFormat="1" ht="28.5" customHeight="1" x14ac:dyDescent="0.2">
      <c r="A66" s="50">
        <v>64</v>
      </c>
      <c r="B66" s="121" t="s">
        <v>52</v>
      </c>
      <c r="C66" s="122">
        <v>300</v>
      </c>
      <c r="D66" s="113" t="s">
        <v>81</v>
      </c>
      <c r="E66" s="115">
        <v>100</v>
      </c>
      <c r="F66" s="115">
        <v>100</v>
      </c>
      <c r="G66" s="115">
        <v>50</v>
      </c>
      <c r="H66" s="115">
        <v>30</v>
      </c>
      <c r="I66" s="115">
        <v>20</v>
      </c>
    </row>
    <row r="67" spans="1:9" s="61" customFormat="1" ht="32.25" customHeight="1" x14ac:dyDescent="0.2">
      <c r="A67" s="50">
        <v>65</v>
      </c>
      <c r="B67" s="121" t="s">
        <v>52</v>
      </c>
      <c r="C67" s="122">
        <v>300</v>
      </c>
      <c r="D67" s="112" t="s">
        <v>82</v>
      </c>
      <c r="E67" s="115">
        <v>100</v>
      </c>
      <c r="F67" s="115">
        <v>100</v>
      </c>
      <c r="G67" s="115">
        <v>50</v>
      </c>
      <c r="H67" s="115">
        <v>30</v>
      </c>
      <c r="I67" s="115">
        <v>20</v>
      </c>
    </row>
    <row r="68" spans="1:9" s="61" customFormat="1" ht="25.5" customHeight="1" x14ac:dyDescent="0.2">
      <c r="A68" s="50">
        <v>66</v>
      </c>
      <c r="B68" s="121" t="s">
        <v>52</v>
      </c>
      <c r="C68" s="122">
        <v>300</v>
      </c>
      <c r="D68" s="112" t="s">
        <v>83</v>
      </c>
      <c r="E68" s="115">
        <v>100</v>
      </c>
      <c r="F68" s="115">
        <v>100</v>
      </c>
      <c r="G68" s="115">
        <v>50</v>
      </c>
      <c r="H68" s="115">
        <v>30</v>
      </c>
      <c r="I68" s="115">
        <v>20</v>
      </c>
    </row>
    <row r="69" spans="1:9" s="61" customFormat="1" ht="24.75" customHeight="1" x14ac:dyDescent="0.2">
      <c r="A69" s="50">
        <v>67</v>
      </c>
      <c r="B69" s="121" t="s">
        <v>52</v>
      </c>
      <c r="C69" s="122">
        <v>300</v>
      </c>
      <c r="D69" s="112" t="s">
        <v>84</v>
      </c>
      <c r="E69" s="115">
        <v>100</v>
      </c>
      <c r="F69" s="115">
        <v>100</v>
      </c>
      <c r="G69" s="115">
        <v>50</v>
      </c>
      <c r="H69" s="115">
        <v>30</v>
      </c>
      <c r="I69" s="115">
        <v>20</v>
      </c>
    </row>
    <row r="70" spans="1:9" s="61" customFormat="1" ht="19.5" customHeight="1" x14ac:dyDescent="0.2">
      <c r="A70" s="50">
        <v>68</v>
      </c>
      <c r="B70" s="121" t="s">
        <v>52</v>
      </c>
      <c r="C70" s="122">
        <v>600</v>
      </c>
      <c r="D70" s="112" t="s">
        <v>85</v>
      </c>
      <c r="E70" s="114">
        <v>200</v>
      </c>
      <c r="F70" s="114">
        <v>200</v>
      </c>
      <c r="G70" s="114">
        <v>100</v>
      </c>
      <c r="H70" s="114">
        <v>50</v>
      </c>
      <c r="I70" s="114">
        <v>50</v>
      </c>
    </row>
    <row r="71" spans="1:9" s="61" customFormat="1" ht="30" customHeight="1" x14ac:dyDescent="0.2">
      <c r="A71" s="50">
        <v>69</v>
      </c>
      <c r="B71" s="121" t="s">
        <v>18</v>
      </c>
      <c r="C71" s="122">
        <v>200</v>
      </c>
      <c r="D71" s="112" t="s">
        <v>86</v>
      </c>
      <c r="E71" s="115">
        <v>50</v>
      </c>
      <c r="F71" s="115">
        <v>50</v>
      </c>
      <c r="G71" s="115">
        <v>50</v>
      </c>
      <c r="H71" s="115">
        <v>30</v>
      </c>
      <c r="I71" s="115">
        <v>20</v>
      </c>
    </row>
    <row r="72" spans="1:9" s="61" customFormat="1" ht="30" x14ac:dyDescent="0.2">
      <c r="A72" s="50">
        <v>70</v>
      </c>
      <c r="B72" s="121" t="s">
        <v>18</v>
      </c>
      <c r="C72" s="122">
        <v>20</v>
      </c>
      <c r="D72" s="112" t="s">
        <v>87</v>
      </c>
      <c r="E72" s="115">
        <v>5</v>
      </c>
      <c r="F72" s="115">
        <v>5</v>
      </c>
      <c r="G72" s="115">
        <v>5</v>
      </c>
      <c r="H72" s="115">
        <v>3</v>
      </c>
      <c r="I72" s="115">
        <v>2</v>
      </c>
    </row>
    <row r="73" spans="1:9" s="61" customFormat="1" ht="24" customHeight="1" x14ac:dyDescent="0.2">
      <c r="A73" s="50">
        <v>71</v>
      </c>
      <c r="B73" s="121" t="s">
        <v>18</v>
      </c>
      <c r="C73" s="122">
        <v>100</v>
      </c>
      <c r="D73" s="112" t="s">
        <v>88</v>
      </c>
      <c r="E73" s="115">
        <v>20</v>
      </c>
      <c r="F73" s="115">
        <v>20</v>
      </c>
      <c r="G73" s="115">
        <v>20</v>
      </c>
      <c r="H73" s="115">
        <v>30</v>
      </c>
      <c r="I73" s="115">
        <v>10</v>
      </c>
    </row>
    <row r="74" spans="1:9" s="61" customFormat="1" ht="26.25" customHeight="1" x14ac:dyDescent="0.2">
      <c r="A74" s="50">
        <v>72</v>
      </c>
      <c r="B74" s="121" t="s">
        <v>18</v>
      </c>
      <c r="C74" s="122">
        <v>100</v>
      </c>
      <c r="D74" s="112" t="s">
        <v>89</v>
      </c>
      <c r="E74" s="115">
        <v>20</v>
      </c>
      <c r="F74" s="115">
        <v>20</v>
      </c>
      <c r="G74" s="115">
        <v>20</v>
      </c>
      <c r="H74" s="115">
        <v>30</v>
      </c>
      <c r="I74" s="115">
        <v>10</v>
      </c>
    </row>
    <row r="75" spans="1:9" s="61" customFormat="1" ht="26.25" customHeight="1" x14ac:dyDescent="0.2">
      <c r="A75" s="50">
        <v>73</v>
      </c>
      <c r="B75" s="121" t="s">
        <v>21</v>
      </c>
      <c r="C75" s="122">
        <v>20</v>
      </c>
      <c r="D75" s="112" t="s">
        <v>90</v>
      </c>
      <c r="E75" s="115">
        <v>5</v>
      </c>
      <c r="F75" s="115">
        <v>5</v>
      </c>
      <c r="G75" s="115">
        <v>5</v>
      </c>
      <c r="H75" s="115">
        <v>3</v>
      </c>
      <c r="I75" s="115">
        <v>2</v>
      </c>
    </row>
    <row r="76" spans="1:9" s="61" customFormat="1" ht="23.25" customHeight="1" x14ac:dyDescent="0.2">
      <c r="A76" s="50">
        <v>74</v>
      </c>
      <c r="B76" s="121" t="s">
        <v>18</v>
      </c>
      <c r="C76" s="122">
        <v>100</v>
      </c>
      <c r="D76" s="112" t="s">
        <v>91</v>
      </c>
      <c r="E76" s="115">
        <v>20</v>
      </c>
      <c r="F76" s="115">
        <v>20</v>
      </c>
      <c r="G76" s="115">
        <v>20</v>
      </c>
      <c r="H76" s="115">
        <v>30</v>
      </c>
      <c r="I76" s="115">
        <v>10</v>
      </c>
    </row>
    <row r="77" spans="1:9" s="61" customFormat="1" ht="28.5" customHeight="1" x14ac:dyDescent="0.2">
      <c r="A77" s="50">
        <v>75</v>
      </c>
      <c r="B77" s="121" t="s">
        <v>18</v>
      </c>
      <c r="C77" s="122">
        <v>100</v>
      </c>
      <c r="D77" s="112" t="s">
        <v>92</v>
      </c>
      <c r="E77" s="115">
        <v>20</v>
      </c>
      <c r="F77" s="115">
        <v>20</v>
      </c>
      <c r="G77" s="115">
        <v>20</v>
      </c>
      <c r="H77" s="115">
        <v>30</v>
      </c>
      <c r="I77" s="115">
        <v>10</v>
      </c>
    </row>
    <row r="78" spans="1:9" s="61" customFormat="1" ht="25.5" customHeight="1" x14ac:dyDescent="0.2">
      <c r="A78" s="50">
        <v>76</v>
      </c>
      <c r="B78" s="121" t="s">
        <v>52</v>
      </c>
      <c r="C78" s="122">
        <v>100</v>
      </c>
      <c r="D78" s="112" t="s">
        <v>93</v>
      </c>
      <c r="E78" s="115">
        <v>20</v>
      </c>
      <c r="F78" s="115">
        <v>20</v>
      </c>
      <c r="G78" s="115">
        <v>20</v>
      </c>
      <c r="H78" s="115">
        <v>30</v>
      </c>
      <c r="I78" s="115">
        <v>10</v>
      </c>
    </row>
    <row r="79" spans="1:9" s="61" customFormat="1" ht="27" customHeight="1" x14ac:dyDescent="0.2">
      <c r="A79" s="50">
        <v>77</v>
      </c>
      <c r="B79" s="121" t="s">
        <v>52</v>
      </c>
      <c r="C79" s="122">
        <v>100</v>
      </c>
      <c r="D79" s="112" t="s">
        <v>94</v>
      </c>
      <c r="E79" s="115">
        <v>20</v>
      </c>
      <c r="F79" s="115">
        <v>20</v>
      </c>
      <c r="G79" s="115">
        <v>20</v>
      </c>
      <c r="H79" s="115">
        <v>30</v>
      </c>
      <c r="I79" s="115">
        <v>10</v>
      </c>
    </row>
    <row r="80" spans="1:9" s="61" customFormat="1" ht="30" x14ac:dyDescent="0.2">
      <c r="A80" s="26">
        <v>78</v>
      </c>
      <c r="B80" s="121" t="s">
        <v>95</v>
      </c>
      <c r="C80" s="122">
        <v>500</v>
      </c>
      <c r="D80" s="112" t="s">
        <v>96</v>
      </c>
      <c r="E80" s="115">
        <v>150</v>
      </c>
      <c r="F80" s="115">
        <v>150</v>
      </c>
      <c r="G80" s="115">
        <v>100</v>
      </c>
      <c r="H80" s="115">
        <v>50</v>
      </c>
      <c r="I80" s="115">
        <v>50</v>
      </c>
    </row>
    <row r="81" spans="1:9" s="61" customFormat="1" ht="30" x14ac:dyDescent="0.2">
      <c r="A81" s="26">
        <v>79</v>
      </c>
      <c r="B81" s="121" t="s">
        <v>95</v>
      </c>
      <c r="C81" s="122">
        <v>500</v>
      </c>
      <c r="D81" s="112" t="s">
        <v>97</v>
      </c>
      <c r="E81" s="115">
        <v>150</v>
      </c>
      <c r="F81" s="115">
        <v>150</v>
      </c>
      <c r="G81" s="115">
        <v>100</v>
      </c>
      <c r="H81" s="115">
        <v>50</v>
      </c>
      <c r="I81" s="115">
        <v>50</v>
      </c>
    </row>
    <row r="82" spans="1:9" s="61" customFormat="1" ht="30" x14ac:dyDescent="0.2">
      <c r="A82" s="26">
        <v>80</v>
      </c>
      <c r="B82" s="121" t="s">
        <v>95</v>
      </c>
      <c r="C82" s="122">
        <v>500</v>
      </c>
      <c r="D82" s="112" t="s">
        <v>98</v>
      </c>
      <c r="E82" s="115">
        <v>150</v>
      </c>
      <c r="F82" s="115">
        <v>150</v>
      </c>
      <c r="G82" s="115">
        <v>100</v>
      </c>
      <c r="H82" s="115">
        <v>50</v>
      </c>
      <c r="I82" s="115">
        <v>50</v>
      </c>
    </row>
    <row r="83" spans="1:9" s="61" customFormat="1" ht="30" x14ac:dyDescent="0.2">
      <c r="A83" s="26">
        <v>81</v>
      </c>
      <c r="B83" s="121" t="s">
        <v>95</v>
      </c>
      <c r="C83" s="122">
        <v>500</v>
      </c>
      <c r="D83" s="112" t="s">
        <v>99</v>
      </c>
      <c r="E83" s="115">
        <v>150</v>
      </c>
      <c r="F83" s="115">
        <v>150</v>
      </c>
      <c r="G83" s="115">
        <v>100</v>
      </c>
      <c r="H83" s="115">
        <v>50</v>
      </c>
      <c r="I83" s="115">
        <v>50</v>
      </c>
    </row>
    <row r="84" spans="1:9" s="61" customFormat="1" ht="28.5" customHeight="1" x14ac:dyDescent="0.2">
      <c r="A84" s="26">
        <v>82</v>
      </c>
      <c r="B84" s="121" t="s">
        <v>52</v>
      </c>
      <c r="C84" s="122">
        <v>100</v>
      </c>
      <c r="D84" s="112" t="s">
        <v>100</v>
      </c>
      <c r="E84" s="115">
        <v>20</v>
      </c>
      <c r="F84" s="115">
        <v>20</v>
      </c>
      <c r="G84" s="115">
        <v>20</v>
      </c>
      <c r="H84" s="115">
        <v>30</v>
      </c>
      <c r="I84" s="115">
        <v>10</v>
      </c>
    </row>
    <row r="85" spans="1:9" s="61" customFormat="1" ht="22.5" customHeight="1" x14ac:dyDescent="0.2">
      <c r="A85" s="26">
        <v>83</v>
      </c>
      <c r="B85" s="121" t="s">
        <v>52</v>
      </c>
      <c r="C85" s="122">
        <v>100</v>
      </c>
      <c r="D85" s="112" t="s">
        <v>101</v>
      </c>
      <c r="E85" s="115">
        <v>20</v>
      </c>
      <c r="F85" s="115">
        <v>20</v>
      </c>
      <c r="G85" s="115">
        <v>20</v>
      </c>
      <c r="H85" s="115">
        <v>30</v>
      </c>
      <c r="I85" s="115">
        <v>10</v>
      </c>
    </row>
    <row r="86" spans="1:9" s="61" customFormat="1" ht="30" customHeight="1" x14ac:dyDescent="0.2">
      <c r="A86" s="26">
        <v>84</v>
      </c>
      <c r="B86" s="121" t="s">
        <v>52</v>
      </c>
      <c r="C86" s="122">
        <v>100</v>
      </c>
      <c r="D86" s="112" t="s">
        <v>102</v>
      </c>
      <c r="E86" s="115">
        <v>20</v>
      </c>
      <c r="F86" s="115">
        <v>20</v>
      </c>
      <c r="G86" s="115">
        <v>20</v>
      </c>
      <c r="H86" s="115">
        <v>30</v>
      </c>
      <c r="I86" s="115">
        <v>10</v>
      </c>
    </row>
  </sheetData>
  <mergeCells count="1">
    <mergeCell ref="A1:I1"/>
  </mergeCells>
  <pageMargins left="0.70866141732283472" right="0.70866141732283472" top="0.74803149606299213" bottom="0.55118110236220474" header="0.31496062992125984" footer="0.31496062992125984"/>
  <pageSetup paperSize="9" scale="52" fitToHeight="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Mapa de preços</vt:lpstr>
      <vt:lpstr>Memória de Calculo - Contrato</vt:lpstr>
      <vt:lpstr>Memória de Calculo - Fornecedor</vt:lpstr>
      <vt:lpstr>Memória de Calculo - Sites</vt:lpstr>
      <vt:lpstr>QUANTITATIVO SECRETARIAS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PC</cp:lastModifiedBy>
  <cp:revision>13</cp:revision>
  <cp:lastPrinted>2024-09-26T14:08:28Z</cp:lastPrinted>
  <dcterms:created xsi:type="dcterms:W3CDTF">2022-09-23T17:46:49Z</dcterms:created>
  <dcterms:modified xsi:type="dcterms:W3CDTF">2024-09-26T14:29:54Z</dcterms:modified>
  <dc:language>pt-BR</dc:language>
</cp:coreProperties>
</file>