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eu Drive\2025\Chamada Publica Agricultura Familiar 2025\"/>
    </mc:Choice>
  </mc:AlternateContent>
  <xr:revisionPtr revIDLastSave="0" documentId="8_{D4017B5F-FB85-41C8-B6D7-6E96548CB546}" xr6:coauthVersionLast="45" xr6:coauthVersionMax="45" xr10:uidLastSave="{00000000-0000-0000-0000-000000000000}"/>
  <bookViews>
    <workbookView xWindow="28680" yWindow="-120" windowWidth="29040" windowHeight="15840" activeTab="4" xr2:uid="{220A0587-9FA5-45C6-916C-33B835C2ABB6}"/>
  </bookViews>
  <sheets>
    <sheet name="MÉDIA EDITAIS" sheetId="1" r:id="rId1"/>
    <sheet name="MÉDIA INTERNET" sheetId="2" r:id="rId2"/>
    <sheet name="MÉDIA EMPRESAS" sheetId="3" r:id="rId3"/>
    <sheet name="MÉDIA GOV" sheetId="4" r:id="rId4"/>
    <sheet name="MÉDIA DAS MÉDIAS" sheetId="5" r:id="rId5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57" i="5" l="1"/>
  <c r="I5" i="5" l="1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4" i="5"/>
  <c r="F5" i="5"/>
  <c r="J5" i="5" s="1"/>
  <c r="F6" i="5"/>
  <c r="J6" i="5" s="1"/>
  <c r="K6" i="5" s="1"/>
  <c r="F7" i="5"/>
  <c r="J7" i="5" s="1"/>
  <c r="K7" i="5" s="1"/>
  <c r="F8" i="5"/>
  <c r="J8" i="5" s="1"/>
  <c r="F9" i="5"/>
  <c r="J9" i="5" s="1"/>
  <c r="F10" i="5"/>
  <c r="J10" i="5" s="1"/>
  <c r="K10" i="5" s="1"/>
  <c r="F11" i="5"/>
  <c r="J11" i="5" s="1"/>
  <c r="K11" i="5" s="1"/>
  <c r="F12" i="5"/>
  <c r="J12" i="5" s="1"/>
  <c r="F13" i="5"/>
  <c r="J13" i="5" s="1"/>
  <c r="F14" i="5"/>
  <c r="J14" i="5" s="1"/>
  <c r="K14" i="5" s="1"/>
  <c r="F15" i="5"/>
  <c r="J15" i="5" s="1"/>
  <c r="K15" i="5" s="1"/>
  <c r="F16" i="5"/>
  <c r="J16" i="5" s="1"/>
  <c r="F17" i="5"/>
  <c r="J17" i="5" s="1"/>
  <c r="F18" i="5"/>
  <c r="J18" i="5" s="1"/>
  <c r="K18" i="5" s="1"/>
  <c r="F19" i="5"/>
  <c r="J19" i="5" s="1"/>
  <c r="K19" i="5" s="1"/>
  <c r="F20" i="5"/>
  <c r="J20" i="5" s="1"/>
  <c r="F21" i="5"/>
  <c r="J21" i="5" s="1"/>
  <c r="F22" i="5"/>
  <c r="J22" i="5" s="1"/>
  <c r="K22" i="5" s="1"/>
  <c r="F23" i="5"/>
  <c r="J23" i="5" s="1"/>
  <c r="K23" i="5" s="1"/>
  <c r="F24" i="5"/>
  <c r="J24" i="5" s="1"/>
  <c r="K24" i="5" s="1"/>
  <c r="F25" i="5"/>
  <c r="J25" i="5" s="1"/>
  <c r="F26" i="5"/>
  <c r="J26" i="5" s="1"/>
  <c r="K26" i="5" s="1"/>
  <c r="F27" i="5"/>
  <c r="J27" i="5" s="1"/>
  <c r="K27" i="5" s="1"/>
  <c r="F28" i="5"/>
  <c r="J28" i="5" s="1"/>
  <c r="F29" i="5"/>
  <c r="J29" i="5" s="1"/>
  <c r="F30" i="5"/>
  <c r="J30" i="5" s="1"/>
  <c r="K30" i="5" s="1"/>
  <c r="F31" i="5"/>
  <c r="J31" i="5" s="1"/>
  <c r="K31" i="5" s="1"/>
  <c r="F32" i="5"/>
  <c r="J32" i="5" s="1"/>
  <c r="F33" i="5"/>
  <c r="J33" i="5" s="1"/>
  <c r="F34" i="5"/>
  <c r="J34" i="5" s="1"/>
  <c r="K34" i="5" s="1"/>
  <c r="F35" i="5"/>
  <c r="J35" i="5" s="1"/>
  <c r="K35" i="5" s="1"/>
  <c r="F36" i="5"/>
  <c r="J36" i="5" s="1"/>
  <c r="F37" i="5"/>
  <c r="J37" i="5" s="1"/>
  <c r="F38" i="5"/>
  <c r="J38" i="5" s="1"/>
  <c r="K38" i="5" s="1"/>
  <c r="F39" i="5"/>
  <c r="J39" i="5" s="1"/>
  <c r="K39" i="5" s="1"/>
  <c r="F40" i="5"/>
  <c r="J40" i="5" s="1"/>
  <c r="F41" i="5"/>
  <c r="J41" i="5" s="1"/>
  <c r="F42" i="5"/>
  <c r="J42" i="5" s="1"/>
  <c r="K42" i="5" s="1"/>
  <c r="F43" i="5"/>
  <c r="J43" i="5" s="1"/>
  <c r="K43" i="5" s="1"/>
  <c r="F44" i="5"/>
  <c r="J44" i="5" s="1"/>
  <c r="F45" i="5"/>
  <c r="J45" i="5" s="1"/>
  <c r="F46" i="5"/>
  <c r="J46" i="5" s="1"/>
  <c r="K46" i="5" s="1"/>
  <c r="F47" i="5"/>
  <c r="J47" i="5" s="1"/>
  <c r="K47" i="5" s="1"/>
  <c r="F48" i="5"/>
  <c r="J48" i="5" s="1"/>
  <c r="F49" i="5"/>
  <c r="J49" i="5" s="1"/>
  <c r="F50" i="5"/>
  <c r="J50" i="5" s="1"/>
  <c r="K50" i="5" s="1"/>
  <c r="F51" i="5"/>
  <c r="J51" i="5" s="1"/>
  <c r="K51" i="5" s="1"/>
  <c r="F52" i="5"/>
  <c r="J52" i="5" s="1"/>
  <c r="F53" i="5"/>
  <c r="J53" i="5" s="1"/>
  <c r="F54" i="5"/>
  <c r="J54" i="5" s="1"/>
  <c r="K54" i="5" s="1"/>
  <c r="F55" i="5"/>
  <c r="J55" i="5" s="1"/>
  <c r="K55" i="5" s="1"/>
  <c r="F56" i="5"/>
  <c r="J56" i="5" s="1"/>
  <c r="F4" i="5"/>
  <c r="J4" i="5" s="1"/>
  <c r="I5" i="1"/>
  <c r="I6" i="1"/>
  <c r="I7" i="1"/>
  <c r="I8" i="1"/>
  <c r="I9" i="1"/>
  <c r="I10" i="1"/>
  <c r="I11" i="1"/>
  <c r="I12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3" i="1"/>
  <c r="I44" i="1"/>
  <c r="I45" i="1"/>
  <c r="I46" i="1"/>
  <c r="I47" i="1"/>
  <c r="I48" i="1"/>
  <c r="I49" i="1"/>
  <c r="I50" i="1"/>
  <c r="I51" i="1"/>
  <c r="I53" i="1"/>
  <c r="I54" i="1"/>
  <c r="I55" i="1"/>
  <c r="I4" i="1"/>
  <c r="H5" i="2"/>
  <c r="H6" i="2"/>
  <c r="H7" i="2"/>
  <c r="H8" i="2"/>
  <c r="H10" i="2"/>
  <c r="H11" i="2"/>
  <c r="H12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4" i="2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4" i="3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4" i="4"/>
  <c r="G17" i="2"/>
  <c r="G9" i="2"/>
  <c r="E9" i="2"/>
  <c r="H9" i="2" s="1"/>
  <c r="E7" i="2"/>
  <c r="G56" i="1"/>
  <c r="I56" i="1" s="1"/>
  <c r="G55" i="1"/>
  <c r="K56" i="5" l="1"/>
  <c r="K44" i="5"/>
  <c r="K12" i="5"/>
  <c r="K52" i="5"/>
  <c r="K48" i="5"/>
  <c r="K36" i="5"/>
  <c r="K32" i="5"/>
  <c r="K20" i="5"/>
  <c r="K16" i="5"/>
  <c r="K40" i="5"/>
  <c r="K28" i="5"/>
  <c r="K8" i="5"/>
  <c r="K4" i="5"/>
  <c r="K53" i="5"/>
  <c r="K49" i="5"/>
  <c r="K45" i="5"/>
  <c r="K41" i="5"/>
  <c r="K37" i="5"/>
  <c r="K33" i="5"/>
  <c r="K29" i="5"/>
  <c r="K25" i="5"/>
  <c r="K21" i="5"/>
  <c r="K17" i="5"/>
  <c r="K13" i="5"/>
  <c r="K9" i="5"/>
  <c r="K5" i="5"/>
</calcChain>
</file>

<file path=xl/sharedStrings.xml><?xml version="1.0" encoding="utf-8"?>
<sst xmlns="http://schemas.openxmlformats.org/spreadsheetml/2006/main" count="779" uniqueCount="122">
  <si>
    <t>Seguindo a Lei de Nº. 11.947/2.009 - PNAE</t>
  </si>
  <si>
    <t>Nº</t>
  </si>
  <si>
    <t>UND</t>
  </si>
  <si>
    <t>CATMAT</t>
  </si>
  <si>
    <t>DESCRIÇÃO DO PRODUTO</t>
  </si>
  <si>
    <t>QTD</t>
  </si>
  <si>
    <t xml:space="preserve"> EDITAL 1 – BARRA DO JACARÉ - PR</t>
  </si>
  <si>
    <t xml:space="preserve"> EDITAL 2 – CORNÉLIO PROCOPIO - PR</t>
  </si>
  <si>
    <t xml:space="preserve"> EDITAL 3 – AGRICULTURA - PR</t>
  </si>
  <si>
    <t>EDITAL 4 FUNDEPAR - PR</t>
  </si>
  <si>
    <t>INTERNET 1 – COMPRA FÁCIL HORTIFRUTI PR</t>
  </si>
  <si>
    <t>INTERNET 2 – AMIGÃO</t>
  </si>
  <si>
    <t>EMPRESA 2 – VALE SUPERMERCADO</t>
  </si>
  <si>
    <t>EMPRESA 3 – SUCOS FLORAI LTDA</t>
  </si>
  <si>
    <t>MENOR PREÇO PARANA</t>
  </si>
  <si>
    <t>PAINEL DE PREÇOS</t>
  </si>
  <si>
    <t>PNCP</t>
  </si>
  <si>
    <t>MÉDIA</t>
  </si>
  <si>
    <t>MÉDIA TOTAL</t>
  </si>
  <si>
    <t>KG</t>
  </si>
  <si>
    <t>464371 </t>
  </si>
  <si>
    <t xml:space="preserve">Abacate Manteiga Natural de 1ª Qualidade (pesando no mínimo 0,4 kg cada unidade)              </t>
  </si>
  <si>
    <t xml:space="preserve">Abacaxi Perola Natural 1º Qualidade  (pesando no mínimo 1,5 kg cada unidade)                                                                                  </t>
  </si>
  <si>
    <t>464380 </t>
  </si>
  <si>
    <t xml:space="preserve">Banana Nanica/Banana D´Agua Natural 1ª Qualidade  (pesando no mínimo 1,8 kg cada penca)                                                                                     </t>
  </si>
  <si>
    <t>464392 </t>
  </si>
  <si>
    <t xml:space="preserve">Goiaba Vermelha 1º qualidade (pesando no mínimo 0,150 kg cada unidade)                                                                                 </t>
  </si>
  <si>
    <t>464393 </t>
  </si>
  <si>
    <t xml:space="preserve">Laranja Pêra 1ª Qualidade (pesando no mínimo 0,100 kg cada unidade)                                                                                 </t>
  </si>
  <si>
    <t xml:space="preserve">Limão Natural Cravo/Caipira 1ª Qualidade (pesando no mínimo 0,050 kg cada unidade)                                                                                 </t>
  </si>
  <si>
    <t xml:space="preserve">Mamão Natural Formosa 1º Qualidade (pesando no mínimo 1,5 kg cada unidade)                                                                                 </t>
  </si>
  <si>
    <t>*</t>
  </si>
  <si>
    <t xml:space="preserve">Manga Natural Palmer 1ª Qualidade (pesando no mínimo 500 gramas cada unidade) </t>
  </si>
  <si>
    <t>464415 </t>
  </si>
  <si>
    <t>Maracujá Natural Azedo/Amarelo 1ª Qualidade ( pesando no mínimo 0,250 kg cada unidade)</t>
  </si>
  <si>
    <t>464414 </t>
  </si>
  <si>
    <t>Maracujá Natural Doce 1ª Qualidade ( pesando no mínimo 0,250 kg cada unidade)</t>
  </si>
  <si>
    <t>Melancia Natural Vermelha 1ª Qualidade (pesando no o mínimo 10 kg cada unidade)</t>
  </si>
  <si>
    <t xml:space="preserve">Melão Natural Amarelo 1º qualidade (pesando no mínimo 1,5 kg cada unidade) </t>
  </si>
  <si>
    <t>464328 </t>
  </si>
  <si>
    <t xml:space="preserve">Morango Natural 1º qualidade acondicionado em embalagem pesando no mínimo 1 kg cada                                                                                                                                                                                                           </t>
  </si>
  <si>
    <t>464452 </t>
  </si>
  <si>
    <t xml:space="preserve">Pitaya Natural Rosa com Polpa Vermelha 1ª Qualidade pesando no mínimo 0,400 kg cada </t>
  </si>
  <si>
    <t>464436 </t>
  </si>
  <si>
    <t xml:space="preserve">Tangerina Natural Poncan 1º Qualidade (pesando no mínimo 0,180 kg cada unidade)                                                                           </t>
  </si>
  <si>
    <t>464439 </t>
  </si>
  <si>
    <t xml:space="preserve">Uva Natural Niágara Rosada 1ª Qualidade Acondicionadas em embalagens de no mínimo 1 kg   </t>
  </si>
  <si>
    <t>463832 </t>
  </si>
  <si>
    <t xml:space="preserve">Alface Crespa de 1º Qualidade (pesando no mínimo 0,200 kg cada unidade)                                                                                 </t>
  </si>
  <si>
    <t>463938 </t>
  </si>
  <si>
    <t>Alho Natural em Cabeça 1ª Qualidade (pesando entre 0,050 kg cada unidade)</t>
  </si>
  <si>
    <t>463865 </t>
  </si>
  <si>
    <t xml:space="preserve">Alho Poró Natural 1ª Qualidade (pesando no mínimo 0,100 kg cada unidade) </t>
  </si>
  <si>
    <t>470608 </t>
  </si>
  <si>
    <t>Almeirão 1ª Qualidade (pesando no mínimo 0,400 kg cada unidade)</t>
  </si>
  <si>
    <t xml:space="preserve">Brócolis Comum 1ª qualidade (pesando no mínimo 0,450 kg cada unidade)                                                                                 </t>
  </si>
  <si>
    <t>Cebola Amarela 1ª Qualidade ( pesando no mínimo 0,200 kg cada unidade)</t>
  </si>
  <si>
    <t>463878 </t>
  </si>
  <si>
    <t>Cebolinha 1ª Qualidade (pesando no mínimo 0,150 kg cada unidade)</t>
  </si>
  <si>
    <t>463822 </t>
  </si>
  <si>
    <t>Couve 1ª Qualidade (pesando no mínimo 0,300 kg cada maço)</t>
  </si>
  <si>
    <t>463831 </t>
  </si>
  <si>
    <t xml:space="preserve">Couve Flor 1º Qualidade (pesando no mínimo 0,700 kg cada unidade)                                                                                  </t>
  </si>
  <si>
    <t>463823 </t>
  </si>
  <si>
    <t>Escarola 1ª Qualidade (pesando no mínimo 0,200 kg cada unidade)</t>
  </si>
  <si>
    <t>463824 </t>
  </si>
  <si>
    <t xml:space="preserve">Espinafre 1ª Qualidade (pesando no mínimo 0,300 kg cada unidade)                                                                                     </t>
  </si>
  <si>
    <t>463839 </t>
  </si>
  <si>
    <t xml:space="preserve">Repolho Branco/Verde 1ª Qualidade (pesando no mínimo 0,700 kg cada unidade)                                                                                 </t>
  </si>
  <si>
    <t>463826 </t>
  </si>
  <si>
    <t xml:space="preserve">Rúcula 1ª Qualidade (pesando no mínimo 0,100 kg cada unidade)                                                                                     </t>
  </si>
  <si>
    <t>Salsinha Natural 1ª Qualidade (pesando no mínimo 0,150 kg cada unidade)</t>
  </si>
  <si>
    <t>463748 </t>
  </si>
  <si>
    <t>Abobora Cabotia/Japonesa 1ª Qualidade (pesando no mínimo 5,0 kg cada unidade)</t>
  </si>
  <si>
    <t>463751 </t>
  </si>
  <si>
    <t xml:space="preserve">Abobrinha De Pescoço/Menina 1ª Qualidade  (pesando no mínimo 0,400 kg cada unidade)                                                                                 </t>
  </si>
  <si>
    <t>463753 </t>
  </si>
  <si>
    <t xml:space="preserve">Batata Doce 1ª Qualidade  (pesando no mínimo 0,250 kg cada unidade)                                                                                  </t>
  </si>
  <si>
    <t>463764 </t>
  </si>
  <si>
    <t>Beringela 1ª Qualidade (pesando no mínimo 0,200 kg cada unidade)</t>
  </si>
  <si>
    <t>463767 </t>
  </si>
  <si>
    <t xml:space="preserve">Beterraba 1ª Qualidade (pesando no mínimo 0,100 kg cada unidade)                                                                                 </t>
  </si>
  <si>
    <t>Cará 1ª Qualidade (pesando no mínimo 0,300 kg cada unidade)</t>
  </si>
  <si>
    <t>463770 </t>
  </si>
  <si>
    <t xml:space="preserve">Cenoura 1ª Qualidade (pesando no mínimo 0,100 kg cada unidade)                                                                                  </t>
  </si>
  <si>
    <t>463778 </t>
  </si>
  <si>
    <t xml:space="preserve">Chuchu Verde 1ª Qualidade (pesando no mínimo 0,280 kg cada unidade)                                                                                 </t>
  </si>
  <si>
    <t>463900 </t>
  </si>
  <si>
    <t>Gengibre Natural 1ª Qualidade (pesando no mínimo 0,200 kg cada unidade)</t>
  </si>
  <si>
    <t>Inhame 1ª Qualidade (pesando no mínimo 0,360 kg cada unidade)</t>
  </si>
  <si>
    <t>Mandioca/Aipim Ramas Limpas (pesando aproximadamente no mínimo 0,200 kg cada)</t>
  </si>
  <si>
    <t>463797 </t>
  </si>
  <si>
    <t xml:space="preserve">Milho Verde até 3 Palhas (pesando no mínimo 0,250 kg cada unidade) </t>
  </si>
  <si>
    <t>463796 </t>
  </si>
  <si>
    <t xml:space="preserve">Pepino 1ª Qualidade (pesando no mínimo 0,100 kg cada unidade) </t>
  </si>
  <si>
    <t>463802 </t>
  </si>
  <si>
    <t>Pimentão1ª Qualidade (pesando no mínimo 0,150 kg cada unidade)</t>
  </si>
  <si>
    <t>463792 </t>
  </si>
  <si>
    <t>Quiabo 1ª Qualidade - (acondicionados em embalagens de 1 kg cada)</t>
  </si>
  <si>
    <t>463803 </t>
  </si>
  <si>
    <t xml:space="preserve">Tomate Cereja 1ª Qualidade acondicionado em cumbucas de aproximadamente 1 kg        </t>
  </si>
  <si>
    <t xml:space="preserve">Tomate Salada de 1ª Qualidade (pesando no mínimo 0,180 kg cada unidade)        </t>
  </si>
  <si>
    <t xml:space="preserve">Vagem Macarrão 1ª Qualidade                 </t>
  </si>
  <si>
    <t>Bolo Alimentício Tipo Cup Cake sem Adição de Açúcar (pesando no mínimo 40g cada unidade)</t>
  </si>
  <si>
    <t>Frutas Congeladas, Alimento picado, limpo, hiogienizado 100% Natural, acondicionado em embalagem de peso minimo de 1 kg cada unidade</t>
  </si>
  <si>
    <t>464524 </t>
  </si>
  <si>
    <t>Polpa de Frutas Congelada 100% Natural (Sabores diversos) 1º qualidade acondicionado em embalagem pesando no mínimo 1 kg cada unidade</t>
  </si>
  <si>
    <t>Suco de Laranja Integral, Concentrado, Sem Adição de Açúcar e de Conservantes acondicionado em embalagem contendo no mínimo 200 ml cada unidade</t>
  </si>
  <si>
    <t>442810 </t>
  </si>
  <si>
    <t xml:space="preserve">Suco de Uva Integral  Concentrado, Sem Adição de Açúcar e de Conservantes acondicionado em embalagem contendo no mínimo 200 ml cada unidade                                                                                                                              </t>
  </si>
  <si>
    <t>TOTAL</t>
  </si>
  <si>
    <t>MÉDIA EDITAIS</t>
  </si>
  <si>
    <t>EMPRESA 4 -MOLINIS</t>
  </si>
  <si>
    <t>EMPRESA 5 –  Maria da Graça de Lima</t>
  </si>
  <si>
    <t>EMPRESA 6 –  COOPAFI</t>
  </si>
  <si>
    <t>EMPRESA 7 – COOPERATIVA DOS AGRICULTORES FAMILIARES DE JANDAIA DO SUL- COOPERVIT</t>
  </si>
  <si>
    <t>MÉDIA AGRICULTURA FAMILIAR DA ALIMENTAÇÃO ESCOLAR  MUNICIPIO DE BANDEIRANTES - PR  2.025</t>
  </si>
  <si>
    <t>EMPRESA 1 – FRAMA SUPERMERCADO</t>
  </si>
  <si>
    <t>MÉDIA GOV</t>
  </si>
  <si>
    <t>MÉDIA EMPRESAS</t>
  </si>
  <si>
    <t>MÉDIA INTERNET</t>
  </si>
  <si>
    <t>INTERNET 3 - PAGUEMENOS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</si>
</sst>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R$-416]#,##0.00"/>
    <numFmt numFmtId="165" formatCode="&quot;R$&quot;#,##0.0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A9D18E"/>
        <bgColor rgb="FFA9D18E"/>
      </patternFill>
    </fill>
    <fill>
      <patternFill patternType="solid">
        <fgColor rgb="FFF8CBAD"/>
        <bgColor rgb="FFF8CBAD"/>
      </patternFill>
    </fill>
    <fill>
      <patternFill patternType="solid">
        <fgColor rgb="FFB4C7E7"/>
        <bgColor rgb="FFB4C7E7"/>
      </patternFill>
    </fill>
    <fill>
      <patternFill patternType="solid">
        <fgColor rgb="FFFFE699"/>
        <bgColor rgb="FFFFE699"/>
      </patternFill>
    </fill>
  </fills>
  <borders count="1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 wrapText="1"/>
    </xf>
    <xf numFmtId="164" fontId="6" fillId="4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164" fontId="4" fillId="0" borderId="1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center" vertical="center" wrapText="1"/>
    </xf>
    <xf numFmtId="164" fontId="1" fillId="4" borderId="6" xfId="0" applyNumberFormat="1" applyFont="1" applyFill="1" applyBorder="1" applyAlignment="1">
      <alignment horizontal="center" vertical="center" wrapText="1"/>
    </xf>
    <xf numFmtId="164" fontId="1" fillId="5" borderId="6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165" fontId="1" fillId="0" borderId="0" xfId="0" applyNumberFormat="1" applyFont="1" applyAlignment="1">
      <alignment horizontal="center" vertical="center" wrapText="1"/>
    </xf>
    <xf numFmtId="165" fontId="1" fillId="0" borderId="0" xfId="0" applyNumberFormat="1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1" fillId="5" borderId="2" xfId="0" applyNumberFormat="1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96D92-331B-41CB-B2DF-0680F0F376FA}">
  <dimension ref="A1:I56"/>
  <sheetViews>
    <sheetView workbookViewId="0">
      <selection activeCell="I3" sqref="I1:I1048576"/>
    </sheetView>
  </sheetViews>
  <sheetFormatPr defaultRowHeight="12.75" x14ac:dyDescent="0.25"/>
  <cols>
    <col min="1" max="1" width="3" style="2" bestFit="1" customWidth="1"/>
    <col min="2" max="2" width="4.85546875" style="2" bestFit="1" customWidth="1"/>
    <col min="3" max="3" width="8.7109375" style="2" bestFit="1" customWidth="1"/>
    <col min="4" max="4" width="63.5703125" style="2" bestFit="1" customWidth="1"/>
    <col min="5" max="5" width="11.28515625" style="2" bestFit="1" customWidth="1"/>
    <col min="6" max="6" width="12.140625" style="2" bestFit="1" customWidth="1"/>
    <col min="7" max="7" width="15.5703125" style="2" bestFit="1" customWidth="1"/>
    <col min="8" max="8" width="12.140625" style="2" bestFit="1" customWidth="1"/>
    <col min="9" max="9" width="7.85546875" style="17" bestFit="1" customWidth="1"/>
    <col min="10" max="16384" width="9.140625" style="2"/>
  </cols>
  <sheetData>
    <row r="1" spans="1:9" x14ac:dyDescent="0.25">
      <c r="A1" s="33" t="s">
        <v>116</v>
      </c>
      <c r="B1" s="33"/>
      <c r="C1" s="33"/>
      <c r="D1" s="33"/>
      <c r="E1" s="33"/>
      <c r="F1" s="33"/>
      <c r="G1" s="33"/>
      <c r="H1" s="33"/>
      <c r="I1" s="33"/>
    </row>
    <row r="2" spans="1:9" x14ac:dyDescent="0.25">
      <c r="A2" s="34" t="s">
        <v>0</v>
      </c>
      <c r="B2" s="34"/>
      <c r="C2" s="34"/>
      <c r="D2" s="34"/>
      <c r="E2" s="34"/>
      <c r="F2" s="34"/>
      <c r="G2" s="34"/>
      <c r="H2" s="34"/>
      <c r="I2" s="34"/>
    </row>
    <row r="3" spans="1:9" ht="51" x14ac:dyDescent="0.25">
      <c r="A3" s="3" t="s">
        <v>1</v>
      </c>
      <c r="B3" s="3" t="s">
        <v>2</v>
      </c>
      <c r="C3" s="3" t="s">
        <v>3</v>
      </c>
      <c r="D3" s="3" t="s">
        <v>4</v>
      </c>
      <c r="E3" s="4" t="s">
        <v>6</v>
      </c>
      <c r="F3" s="4" t="s">
        <v>7</v>
      </c>
      <c r="G3" s="4" t="s">
        <v>8</v>
      </c>
      <c r="H3" s="4" t="s">
        <v>9</v>
      </c>
      <c r="I3" s="3" t="s">
        <v>17</v>
      </c>
    </row>
    <row r="4" spans="1:9" ht="25.5" x14ac:dyDescent="0.25">
      <c r="A4" s="1">
        <v>1</v>
      </c>
      <c r="B4" s="1" t="s">
        <v>19</v>
      </c>
      <c r="C4" s="1" t="s">
        <v>20</v>
      </c>
      <c r="D4" s="1" t="s">
        <v>21</v>
      </c>
      <c r="E4" s="7">
        <v>0</v>
      </c>
      <c r="F4" s="7">
        <v>2.99</v>
      </c>
      <c r="G4" s="7">
        <v>5.13</v>
      </c>
      <c r="H4" s="7">
        <v>4.33</v>
      </c>
      <c r="I4" s="10">
        <f>ROUND(AVERAGEIF(E4:H4,"&gt;0",E4:H4),2)</f>
        <v>4.1500000000000004</v>
      </c>
    </row>
    <row r="5" spans="1:9" ht="25.5" x14ac:dyDescent="0.25">
      <c r="A5" s="1">
        <v>2</v>
      </c>
      <c r="B5" s="1" t="s">
        <v>2</v>
      </c>
      <c r="C5" s="1">
        <v>464374</v>
      </c>
      <c r="D5" s="1" t="s">
        <v>22</v>
      </c>
      <c r="E5" s="7">
        <v>8.8000000000000007</v>
      </c>
      <c r="F5" s="7">
        <v>0</v>
      </c>
      <c r="G5" s="7">
        <v>7.16</v>
      </c>
      <c r="H5" s="7">
        <v>7.16</v>
      </c>
      <c r="I5" s="10">
        <f t="shared" ref="I5:I56" si="0">ROUND(AVERAGEIF(E5:H5,"&gt;0",E5:H5),2)</f>
        <v>7.71</v>
      </c>
    </row>
    <row r="6" spans="1:9" ht="25.5" x14ac:dyDescent="0.25">
      <c r="A6" s="1">
        <v>3</v>
      </c>
      <c r="B6" s="1" t="s">
        <v>19</v>
      </c>
      <c r="C6" s="1" t="s">
        <v>23</v>
      </c>
      <c r="D6" s="1" t="s">
        <v>24</v>
      </c>
      <c r="E6" s="7">
        <v>5.04</v>
      </c>
      <c r="F6" s="7">
        <v>4</v>
      </c>
      <c r="G6" s="7">
        <v>4.71</v>
      </c>
      <c r="H6" s="7">
        <v>4.2300000000000004</v>
      </c>
      <c r="I6" s="10">
        <f t="shared" si="0"/>
        <v>4.5</v>
      </c>
    </row>
    <row r="7" spans="1:9" ht="25.5" x14ac:dyDescent="0.25">
      <c r="A7" s="1">
        <v>4</v>
      </c>
      <c r="B7" s="1" t="s">
        <v>19</v>
      </c>
      <c r="C7" s="1" t="s">
        <v>25</v>
      </c>
      <c r="D7" s="1" t="s">
        <v>26</v>
      </c>
      <c r="E7" s="7">
        <v>0</v>
      </c>
      <c r="F7" s="7">
        <v>0</v>
      </c>
      <c r="G7" s="7">
        <v>7.29</v>
      </c>
      <c r="H7" s="7">
        <v>6.92</v>
      </c>
      <c r="I7" s="10">
        <f t="shared" si="0"/>
        <v>7.11</v>
      </c>
    </row>
    <row r="8" spans="1:9" x14ac:dyDescent="0.25">
      <c r="A8" s="1">
        <v>5</v>
      </c>
      <c r="B8" s="1" t="s">
        <v>19</v>
      </c>
      <c r="C8" s="1" t="s">
        <v>27</v>
      </c>
      <c r="D8" s="1" t="s">
        <v>28</v>
      </c>
      <c r="E8" s="7">
        <v>0</v>
      </c>
      <c r="F8" s="7">
        <v>3.25</v>
      </c>
      <c r="G8" s="7">
        <v>4.88</v>
      </c>
      <c r="H8" s="7">
        <v>4.1399999999999997</v>
      </c>
      <c r="I8" s="10">
        <f t="shared" si="0"/>
        <v>4.09</v>
      </c>
    </row>
    <row r="9" spans="1:9" ht="25.5" x14ac:dyDescent="0.25">
      <c r="A9" s="1">
        <v>6</v>
      </c>
      <c r="B9" s="1" t="s">
        <v>19</v>
      </c>
      <c r="C9" s="1">
        <v>464398</v>
      </c>
      <c r="D9" s="1" t="s">
        <v>29</v>
      </c>
      <c r="E9" s="7">
        <v>0</v>
      </c>
      <c r="F9" s="7">
        <v>3</v>
      </c>
      <c r="G9" s="7">
        <v>0</v>
      </c>
      <c r="H9" s="7">
        <v>0</v>
      </c>
      <c r="I9" s="10">
        <f t="shared" si="0"/>
        <v>3</v>
      </c>
    </row>
    <row r="10" spans="1:9" ht="25.5" x14ac:dyDescent="0.25">
      <c r="A10" s="1">
        <v>7</v>
      </c>
      <c r="B10" s="1" t="s">
        <v>19</v>
      </c>
      <c r="C10" s="1">
        <v>464405</v>
      </c>
      <c r="D10" s="1" t="s">
        <v>30</v>
      </c>
      <c r="E10" s="7">
        <v>0</v>
      </c>
      <c r="F10" s="7">
        <v>7.12</v>
      </c>
      <c r="G10" s="7">
        <v>6.37</v>
      </c>
      <c r="H10" s="7">
        <v>7.37</v>
      </c>
      <c r="I10" s="10">
        <f t="shared" si="0"/>
        <v>6.95</v>
      </c>
    </row>
    <row r="11" spans="1:9" ht="25.5" x14ac:dyDescent="0.25">
      <c r="A11" s="1">
        <v>8</v>
      </c>
      <c r="B11" s="1" t="s">
        <v>19</v>
      </c>
      <c r="C11" s="1">
        <v>464407</v>
      </c>
      <c r="D11" s="1" t="s">
        <v>32</v>
      </c>
      <c r="E11" s="7">
        <v>0</v>
      </c>
      <c r="F11" s="7">
        <v>4</v>
      </c>
      <c r="G11" s="7">
        <v>8.24</v>
      </c>
      <c r="H11" s="7">
        <v>7.65</v>
      </c>
      <c r="I11" s="10">
        <f t="shared" si="0"/>
        <v>6.63</v>
      </c>
    </row>
    <row r="12" spans="1:9" ht="25.5" x14ac:dyDescent="0.25">
      <c r="A12" s="1">
        <v>9</v>
      </c>
      <c r="B12" s="1" t="s">
        <v>19</v>
      </c>
      <c r="C12" s="1" t="s">
        <v>33</v>
      </c>
      <c r="D12" s="1" t="s">
        <v>34</v>
      </c>
      <c r="E12" s="7">
        <v>0</v>
      </c>
      <c r="F12" s="7">
        <v>8.6300000000000008</v>
      </c>
      <c r="G12" s="7">
        <v>11.14</v>
      </c>
      <c r="H12" s="7">
        <v>10.5</v>
      </c>
      <c r="I12" s="10">
        <f t="shared" si="0"/>
        <v>10.09</v>
      </c>
    </row>
    <row r="13" spans="1:9" ht="25.5" x14ac:dyDescent="0.25">
      <c r="A13" s="1">
        <v>10</v>
      </c>
      <c r="B13" s="1" t="s">
        <v>19</v>
      </c>
      <c r="C13" s="1" t="s">
        <v>35</v>
      </c>
      <c r="D13" s="1" t="s">
        <v>36</v>
      </c>
      <c r="E13" s="7">
        <v>0</v>
      </c>
      <c r="F13" s="7">
        <v>0</v>
      </c>
      <c r="G13" s="7">
        <v>0</v>
      </c>
      <c r="H13" s="7">
        <v>0</v>
      </c>
      <c r="I13" s="10">
        <v>0</v>
      </c>
    </row>
    <row r="14" spans="1:9" ht="25.5" x14ac:dyDescent="0.25">
      <c r="A14" s="1">
        <v>11</v>
      </c>
      <c r="B14" s="1" t="s">
        <v>19</v>
      </c>
      <c r="C14" s="1">
        <v>464418</v>
      </c>
      <c r="D14" s="1" t="s">
        <v>37</v>
      </c>
      <c r="E14" s="7">
        <v>0</v>
      </c>
      <c r="F14" s="7">
        <v>2</v>
      </c>
      <c r="G14" s="7">
        <v>3.22</v>
      </c>
      <c r="H14" s="7">
        <v>3.26</v>
      </c>
      <c r="I14" s="10">
        <f t="shared" si="0"/>
        <v>2.83</v>
      </c>
    </row>
    <row r="15" spans="1:9" ht="25.5" x14ac:dyDescent="0.25">
      <c r="A15" s="1">
        <v>12</v>
      </c>
      <c r="B15" s="1" t="s">
        <v>19</v>
      </c>
      <c r="C15" s="1">
        <v>464422</v>
      </c>
      <c r="D15" s="1" t="s">
        <v>38</v>
      </c>
      <c r="E15" s="7">
        <v>6.85</v>
      </c>
      <c r="F15" s="7">
        <v>0</v>
      </c>
      <c r="G15" s="7">
        <v>7.34</v>
      </c>
      <c r="H15" s="7">
        <v>6.8</v>
      </c>
      <c r="I15" s="10">
        <f t="shared" si="0"/>
        <v>7</v>
      </c>
    </row>
    <row r="16" spans="1:9" ht="25.5" x14ac:dyDescent="0.25">
      <c r="A16" s="1">
        <v>13</v>
      </c>
      <c r="B16" s="1" t="s">
        <v>19</v>
      </c>
      <c r="C16" s="1" t="s">
        <v>39</v>
      </c>
      <c r="D16" s="1" t="s">
        <v>40</v>
      </c>
      <c r="E16" s="7">
        <v>0</v>
      </c>
      <c r="F16" s="7">
        <v>15</v>
      </c>
      <c r="G16" s="7">
        <v>0</v>
      </c>
      <c r="H16" s="7">
        <v>27.7</v>
      </c>
      <c r="I16" s="10">
        <f t="shared" si="0"/>
        <v>21.35</v>
      </c>
    </row>
    <row r="17" spans="1:9" ht="25.5" x14ac:dyDescent="0.25">
      <c r="A17" s="1">
        <v>14</v>
      </c>
      <c r="B17" s="1" t="s">
        <v>19</v>
      </c>
      <c r="C17" s="1" t="s">
        <v>41</v>
      </c>
      <c r="D17" s="1" t="s">
        <v>42</v>
      </c>
      <c r="E17" s="7">
        <v>0</v>
      </c>
      <c r="F17" s="7">
        <v>0</v>
      </c>
      <c r="G17" s="7">
        <v>0</v>
      </c>
      <c r="H17" s="7">
        <v>15.6</v>
      </c>
      <c r="I17" s="10">
        <f t="shared" si="0"/>
        <v>15.6</v>
      </c>
    </row>
    <row r="18" spans="1:9" ht="25.5" x14ac:dyDescent="0.25">
      <c r="A18" s="1">
        <v>15</v>
      </c>
      <c r="B18" s="1" t="s">
        <v>19</v>
      </c>
      <c r="C18" s="1" t="s">
        <v>43</v>
      </c>
      <c r="D18" s="1" t="s">
        <v>44</v>
      </c>
      <c r="E18" s="7">
        <v>0</v>
      </c>
      <c r="F18" s="7">
        <v>8.33</v>
      </c>
      <c r="G18" s="7">
        <v>4.8499999999999996</v>
      </c>
      <c r="H18" s="7">
        <v>5.58</v>
      </c>
      <c r="I18" s="10">
        <f t="shared" si="0"/>
        <v>6.25</v>
      </c>
    </row>
    <row r="19" spans="1:9" ht="25.5" x14ac:dyDescent="0.25">
      <c r="A19" s="1">
        <v>16</v>
      </c>
      <c r="B19" s="1" t="s">
        <v>19</v>
      </c>
      <c r="C19" s="1" t="s">
        <v>45</v>
      </c>
      <c r="D19" s="1" t="s">
        <v>46</v>
      </c>
      <c r="E19" s="7">
        <v>0</v>
      </c>
      <c r="F19" s="7">
        <v>13.5</v>
      </c>
      <c r="G19" s="7">
        <v>12.52</v>
      </c>
      <c r="H19" s="7">
        <v>11.84</v>
      </c>
      <c r="I19" s="10">
        <f t="shared" si="0"/>
        <v>12.62</v>
      </c>
    </row>
    <row r="20" spans="1:9" ht="25.5" x14ac:dyDescent="0.25">
      <c r="A20" s="1">
        <v>17</v>
      </c>
      <c r="B20" s="1" t="s">
        <v>19</v>
      </c>
      <c r="C20" s="1" t="s">
        <v>47</v>
      </c>
      <c r="D20" s="1" t="s">
        <v>48</v>
      </c>
      <c r="E20" s="7">
        <v>5.28</v>
      </c>
      <c r="F20" s="7">
        <v>2.85</v>
      </c>
      <c r="G20" s="7">
        <v>9.16</v>
      </c>
      <c r="H20" s="7">
        <v>9.17</v>
      </c>
      <c r="I20" s="10">
        <f t="shared" si="0"/>
        <v>6.62</v>
      </c>
    </row>
    <row r="21" spans="1:9" ht="25.5" x14ac:dyDescent="0.25">
      <c r="A21" s="1">
        <v>18</v>
      </c>
      <c r="B21" s="1" t="s">
        <v>19</v>
      </c>
      <c r="C21" s="1" t="s">
        <v>49</v>
      </c>
      <c r="D21" s="1" t="s">
        <v>50</v>
      </c>
      <c r="E21" s="7">
        <v>0</v>
      </c>
      <c r="F21" s="7">
        <v>18.5</v>
      </c>
      <c r="G21" s="7">
        <v>0</v>
      </c>
      <c r="H21" s="7">
        <v>0</v>
      </c>
      <c r="I21" s="10">
        <f t="shared" si="0"/>
        <v>18.5</v>
      </c>
    </row>
    <row r="22" spans="1:9" ht="25.5" x14ac:dyDescent="0.25">
      <c r="A22" s="1">
        <v>19</v>
      </c>
      <c r="B22" s="1" t="s">
        <v>19</v>
      </c>
      <c r="C22" s="1" t="s">
        <v>51</v>
      </c>
      <c r="D22" s="1" t="s">
        <v>52</v>
      </c>
      <c r="E22" s="7">
        <v>0</v>
      </c>
      <c r="F22" s="7">
        <v>0</v>
      </c>
      <c r="G22" s="7">
        <v>0</v>
      </c>
      <c r="H22" s="7">
        <v>14.75</v>
      </c>
      <c r="I22" s="10">
        <f t="shared" si="0"/>
        <v>14.75</v>
      </c>
    </row>
    <row r="23" spans="1:9" x14ac:dyDescent="0.25">
      <c r="A23" s="1">
        <v>20</v>
      </c>
      <c r="B23" s="1" t="s">
        <v>19</v>
      </c>
      <c r="C23" s="1" t="s">
        <v>53</v>
      </c>
      <c r="D23" s="1" t="s">
        <v>54</v>
      </c>
      <c r="E23" s="7">
        <v>0</v>
      </c>
      <c r="F23" s="7">
        <v>4.25</v>
      </c>
      <c r="G23" s="7">
        <v>7.26</v>
      </c>
      <c r="H23" s="7">
        <v>0</v>
      </c>
      <c r="I23" s="10">
        <f t="shared" si="0"/>
        <v>5.76</v>
      </c>
    </row>
    <row r="24" spans="1:9" ht="25.5" x14ac:dyDescent="0.25">
      <c r="A24" s="1">
        <v>21</v>
      </c>
      <c r="B24" s="1" t="s">
        <v>19</v>
      </c>
      <c r="C24" s="1">
        <v>463837</v>
      </c>
      <c r="D24" s="1" t="s">
        <v>55</v>
      </c>
      <c r="E24" s="7">
        <v>0</v>
      </c>
      <c r="F24" s="7">
        <v>21.74</v>
      </c>
      <c r="G24" s="7">
        <v>9.6300000000000008</v>
      </c>
      <c r="H24" s="7">
        <v>7.98</v>
      </c>
      <c r="I24" s="10">
        <f t="shared" si="0"/>
        <v>13.12</v>
      </c>
    </row>
    <row r="25" spans="1:9" ht="25.5" x14ac:dyDescent="0.25">
      <c r="A25" s="1">
        <v>22</v>
      </c>
      <c r="B25" s="1" t="s">
        <v>19</v>
      </c>
      <c r="C25" s="1">
        <v>463782</v>
      </c>
      <c r="D25" s="1" t="s">
        <v>56</v>
      </c>
      <c r="E25" s="7">
        <v>0</v>
      </c>
      <c r="F25" s="7">
        <v>6.5</v>
      </c>
      <c r="G25" s="7">
        <v>0</v>
      </c>
      <c r="H25" s="7">
        <v>5.28</v>
      </c>
      <c r="I25" s="10">
        <f t="shared" si="0"/>
        <v>5.89</v>
      </c>
    </row>
    <row r="26" spans="1:9" x14ac:dyDescent="0.25">
      <c r="A26" s="1">
        <v>23</v>
      </c>
      <c r="B26" s="1" t="s">
        <v>19</v>
      </c>
      <c r="C26" s="1" t="s">
        <v>57</v>
      </c>
      <c r="D26" s="1" t="s">
        <v>58</v>
      </c>
      <c r="E26" s="7">
        <v>4.99</v>
      </c>
      <c r="F26" s="7">
        <v>17.5</v>
      </c>
      <c r="G26" s="7">
        <v>0</v>
      </c>
      <c r="H26" s="7">
        <v>16.86</v>
      </c>
      <c r="I26" s="10">
        <f t="shared" si="0"/>
        <v>13.12</v>
      </c>
    </row>
    <row r="27" spans="1:9" x14ac:dyDescent="0.25">
      <c r="A27" s="1">
        <v>24</v>
      </c>
      <c r="B27" s="1" t="s">
        <v>19</v>
      </c>
      <c r="C27" s="1" t="s">
        <v>59</v>
      </c>
      <c r="D27" s="1" t="s">
        <v>60</v>
      </c>
      <c r="E27" s="7">
        <v>4.8899999999999997</v>
      </c>
      <c r="F27" s="7">
        <v>5.25</v>
      </c>
      <c r="G27" s="7">
        <v>11.19</v>
      </c>
      <c r="H27" s="7">
        <v>10.16</v>
      </c>
      <c r="I27" s="10">
        <f t="shared" si="0"/>
        <v>7.87</v>
      </c>
    </row>
    <row r="28" spans="1:9" x14ac:dyDescent="0.25">
      <c r="A28" s="1">
        <v>25</v>
      </c>
      <c r="B28" s="1" t="s">
        <v>19</v>
      </c>
      <c r="C28" s="1" t="s">
        <v>61</v>
      </c>
      <c r="D28" s="1" t="s">
        <v>62</v>
      </c>
      <c r="E28" s="7">
        <v>0</v>
      </c>
      <c r="F28" s="7">
        <v>2.1</v>
      </c>
      <c r="G28" s="7">
        <v>8.65</v>
      </c>
      <c r="H28" s="7">
        <v>8.9</v>
      </c>
      <c r="I28" s="10">
        <f t="shared" si="0"/>
        <v>6.55</v>
      </c>
    </row>
    <row r="29" spans="1:9" x14ac:dyDescent="0.25">
      <c r="A29" s="1">
        <v>26</v>
      </c>
      <c r="B29" s="1" t="s">
        <v>19</v>
      </c>
      <c r="C29" s="1" t="s">
        <v>63</v>
      </c>
      <c r="D29" s="1" t="s">
        <v>64</v>
      </c>
      <c r="E29" s="7">
        <v>0</v>
      </c>
      <c r="F29" s="7">
        <v>0</v>
      </c>
      <c r="G29" s="7">
        <v>9.02</v>
      </c>
      <c r="H29" s="7">
        <v>9.33</v>
      </c>
      <c r="I29" s="10">
        <f t="shared" si="0"/>
        <v>9.18</v>
      </c>
    </row>
    <row r="30" spans="1:9" x14ac:dyDescent="0.25">
      <c r="A30" s="1">
        <v>27</v>
      </c>
      <c r="B30" s="1" t="s">
        <v>19</v>
      </c>
      <c r="C30" s="1" t="s">
        <v>65</v>
      </c>
      <c r="D30" s="1" t="s">
        <v>66</v>
      </c>
      <c r="E30" s="7">
        <v>0</v>
      </c>
      <c r="F30" s="7">
        <v>0</v>
      </c>
      <c r="G30" s="7">
        <v>10.01</v>
      </c>
      <c r="H30" s="7">
        <v>9.26</v>
      </c>
      <c r="I30" s="10">
        <f t="shared" si="0"/>
        <v>9.64</v>
      </c>
    </row>
    <row r="31" spans="1:9" ht="25.5" x14ac:dyDescent="0.25">
      <c r="A31" s="1">
        <v>28</v>
      </c>
      <c r="B31" s="1" t="s">
        <v>19</v>
      </c>
      <c r="C31" s="1" t="s">
        <v>67</v>
      </c>
      <c r="D31" s="1" t="s">
        <v>68</v>
      </c>
      <c r="E31" s="7">
        <v>5.71</v>
      </c>
      <c r="F31" s="7">
        <v>1.2</v>
      </c>
      <c r="G31" s="7">
        <v>4.3499999999999996</v>
      </c>
      <c r="H31" s="7">
        <v>4.16</v>
      </c>
      <c r="I31" s="10">
        <f t="shared" si="0"/>
        <v>3.86</v>
      </c>
    </row>
    <row r="32" spans="1:9" x14ac:dyDescent="0.25">
      <c r="A32" s="1">
        <v>29</v>
      </c>
      <c r="B32" s="1" t="s">
        <v>19</v>
      </c>
      <c r="C32" s="1" t="s">
        <v>69</v>
      </c>
      <c r="D32" s="1" t="s">
        <v>70</v>
      </c>
      <c r="E32" s="7">
        <v>0</v>
      </c>
      <c r="F32" s="7">
        <v>11.16</v>
      </c>
      <c r="G32" s="7">
        <v>10.5</v>
      </c>
      <c r="H32" s="7">
        <v>11.2</v>
      </c>
      <c r="I32" s="10">
        <f t="shared" si="0"/>
        <v>10.95</v>
      </c>
    </row>
    <row r="33" spans="1:9" ht="25.5" x14ac:dyDescent="0.25">
      <c r="A33" s="1">
        <v>30</v>
      </c>
      <c r="B33" s="1" t="s">
        <v>19</v>
      </c>
      <c r="C33" s="1">
        <v>615267</v>
      </c>
      <c r="D33" s="1" t="s">
        <v>71</v>
      </c>
      <c r="E33" s="7">
        <v>0</v>
      </c>
      <c r="F33" s="7">
        <v>17.5</v>
      </c>
      <c r="G33" s="7">
        <v>0</v>
      </c>
      <c r="H33" s="7">
        <v>19.36</v>
      </c>
      <c r="I33" s="10">
        <f t="shared" si="0"/>
        <v>18.43</v>
      </c>
    </row>
    <row r="34" spans="1:9" ht="25.5" x14ac:dyDescent="0.25">
      <c r="A34" s="1">
        <v>31</v>
      </c>
      <c r="B34" s="1" t="s">
        <v>19</v>
      </c>
      <c r="C34" s="1" t="s">
        <v>72</v>
      </c>
      <c r="D34" s="1" t="s">
        <v>73</v>
      </c>
      <c r="E34" s="7">
        <v>0</v>
      </c>
      <c r="F34" s="7">
        <v>1.5</v>
      </c>
      <c r="G34" s="7">
        <v>0</v>
      </c>
      <c r="H34" s="7">
        <v>0</v>
      </c>
      <c r="I34" s="10">
        <f t="shared" si="0"/>
        <v>1.5</v>
      </c>
    </row>
    <row r="35" spans="1:9" ht="25.5" x14ac:dyDescent="0.25">
      <c r="A35" s="1">
        <v>32</v>
      </c>
      <c r="B35" s="1" t="s">
        <v>19</v>
      </c>
      <c r="C35" s="1" t="s">
        <v>74</v>
      </c>
      <c r="D35" s="1" t="s">
        <v>75</v>
      </c>
      <c r="E35" s="7">
        <v>0</v>
      </c>
      <c r="F35" s="7">
        <v>2.25</v>
      </c>
      <c r="G35" s="7">
        <v>5.37</v>
      </c>
      <c r="H35" s="7">
        <v>5.09</v>
      </c>
      <c r="I35" s="10">
        <f t="shared" si="0"/>
        <v>4.24</v>
      </c>
    </row>
    <row r="36" spans="1:9" x14ac:dyDescent="0.25">
      <c r="A36" s="1">
        <v>33</v>
      </c>
      <c r="B36" s="1" t="s">
        <v>19</v>
      </c>
      <c r="C36" s="1" t="s">
        <v>76</v>
      </c>
      <c r="D36" s="1" t="s">
        <v>77</v>
      </c>
      <c r="E36" s="7">
        <v>0</v>
      </c>
      <c r="F36" s="7">
        <v>4.5</v>
      </c>
      <c r="G36" s="7">
        <v>4.3499999999999996</v>
      </c>
      <c r="H36" s="7">
        <v>4.3899999999999997</v>
      </c>
      <c r="I36" s="10">
        <f t="shared" si="0"/>
        <v>4.41</v>
      </c>
    </row>
    <row r="37" spans="1:9" x14ac:dyDescent="0.25">
      <c r="A37" s="1">
        <v>34</v>
      </c>
      <c r="B37" s="1" t="s">
        <v>19</v>
      </c>
      <c r="C37" s="1" t="s">
        <v>78</v>
      </c>
      <c r="D37" s="1" t="s">
        <v>79</v>
      </c>
      <c r="E37" s="7">
        <v>0</v>
      </c>
      <c r="F37" s="7">
        <v>0</v>
      </c>
      <c r="G37" s="7">
        <v>5.84</v>
      </c>
      <c r="H37" s="7">
        <v>5.46</v>
      </c>
      <c r="I37" s="10">
        <f t="shared" si="0"/>
        <v>5.65</v>
      </c>
    </row>
    <row r="38" spans="1:9" x14ac:dyDescent="0.25">
      <c r="A38" s="1">
        <v>35</v>
      </c>
      <c r="B38" s="1" t="s">
        <v>19</v>
      </c>
      <c r="C38" s="1" t="s">
        <v>80</v>
      </c>
      <c r="D38" s="1" t="s">
        <v>81</v>
      </c>
      <c r="E38" s="7">
        <v>4.16</v>
      </c>
      <c r="F38" s="7">
        <v>1.25</v>
      </c>
      <c r="G38" s="7">
        <v>5.89</v>
      </c>
      <c r="H38" s="7">
        <v>5.37</v>
      </c>
      <c r="I38" s="10">
        <f t="shared" si="0"/>
        <v>4.17</v>
      </c>
    </row>
    <row r="39" spans="1:9" x14ac:dyDescent="0.25">
      <c r="A39" s="1">
        <v>36</v>
      </c>
      <c r="B39" s="1" t="s">
        <v>19</v>
      </c>
      <c r="C39" s="1">
        <v>463771</v>
      </c>
      <c r="D39" s="1" t="s">
        <v>82</v>
      </c>
      <c r="E39" s="7">
        <v>0</v>
      </c>
      <c r="F39" s="7">
        <v>0</v>
      </c>
      <c r="G39" s="7">
        <v>7.95</v>
      </c>
      <c r="H39" s="7">
        <v>8.4600000000000009</v>
      </c>
      <c r="I39" s="10">
        <f t="shared" si="0"/>
        <v>8.2100000000000009</v>
      </c>
    </row>
    <row r="40" spans="1:9" x14ac:dyDescent="0.25">
      <c r="A40" s="1">
        <v>37</v>
      </c>
      <c r="B40" s="1" t="s">
        <v>19</v>
      </c>
      <c r="C40" s="1" t="s">
        <v>83</v>
      </c>
      <c r="D40" s="1" t="s">
        <v>84</v>
      </c>
      <c r="E40" s="7">
        <v>0</v>
      </c>
      <c r="F40" s="7">
        <v>1.5</v>
      </c>
      <c r="G40" s="7">
        <v>5.92</v>
      </c>
      <c r="H40" s="7">
        <v>5.67</v>
      </c>
      <c r="I40" s="10">
        <f t="shared" si="0"/>
        <v>4.3600000000000003</v>
      </c>
    </row>
    <row r="41" spans="1:9" x14ac:dyDescent="0.25">
      <c r="A41" s="1">
        <v>38</v>
      </c>
      <c r="B41" s="1" t="s">
        <v>19</v>
      </c>
      <c r="C41" s="1" t="s">
        <v>85</v>
      </c>
      <c r="D41" s="1" t="s">
        <v>86</v>
      </c>
      <c r="E41" s="7">
        <v>0</v>
      </c>
      <c r="F41" s="7">
        <v>2.5</v>
      </c>
      <c r="G41" s="7">
        <v>4.5199999999999996</v>
      </c>
      <c r="H41" s="7">
        <v>3.99</v>
      </c>
      <c r="I41" s="10">
        <f t="shared" si="0"/>
        <v>3.67</v>
      </c>
    </row>
    <row r="42" spans="1:9" ht="25.5" x14ac:dyDescent="0.25">
      <c r="A42" s="1">
        <v>39</v>
      </c>
      <c r="B42" s="1" t="s">
        <v>19</v>
      </c>
      <c r="C42" s="1" t="s">
        <v>87</v>
      </c>
      <c r="D42" s="1" t="s">
        <v>88</v>
      </c>
      <c r="E42" s="7">
        <v>0</v>
      </c>
      <c r="F42" s="7">
        <v>0</v>
      </c>
      <c r="G42" s="7">
        <v>0</v>
      </c>
      <c r="H42" s="7">
        <v>0</v>
      </c>
      <c r="I42" s="10">
        <v>0</v>
      </c>
    </row>
    <row r="43" spans="1:9" x14ac:dyDescent="0.25">
      <c r="A43" s="1">
        <v>40</v>
      </c>
      <c r="B43" s="1" t="s">
        <v>19</v>
      </c>
      <c r="C43" s="1">
        <v>463789</v>
      </c>
      <c r="D43" s="1" t="s">
        <v>89</v>
      </c>
      <c r="E43" s="7">
        <v>0</v>
      </c>
      <c r="F43" s="7">
        <v>0</v>
      </c>
      <c r="G43" s="7">
        <v>7.68</v>
      </c>
      <c r="H43" s="7">
        <v>7.82</v>
      </c>
      <c r="I43" s="10">
        <f t="shared" si="0"/>
        <v>7.75</v>
      </c>
    </row>
    <row r="44" spans="1:9" ht="25.5" x14ac:dyDescent="0.25">
      <c r="A44" s="1">
        <v>41</v>
      </c>
      <c r="B44" s="1" t="s">
        <v>19</v>
      </c>
      <c r="C44" s="1">
        <v>463795</v>
      </c>
      <c r="D44" s="1" t="s">
        <v>90</v>
      </c>
      <c r="E44" s="7">
        <v>11.63</v>
      </c>
      <c r="F44" s="7">
        <v>4.99</v>
      </c>
      <c r="G44" s="7">
        <v>0</v>
      </c>
      <c r="H44" s="7">
        <v>7.42</v>
      </c>
      <c r="I44" s="10">
        <f t="shared" si="0"/>
        <v>8.01</v>
      </c>
    </row>
    <row r="45" spans="1:9" x14ac:dyDescent="0.25">
      <c r="A45" s="1">
        <v>42</v>
      </c>
      <c r="B45" s="1" t="s">
        <v>19</v>
      </c>
      <c r="C45" s="1" t="s">
        <v>91</v>
      </c>
      <c r="D45" s="1" t="s">
        <v>92</v>
      </c>
      <c r="E45" s="7">
        <v>0</v>
      </c>
      <c r="F45" s="7">
        <v>1.92</v>
      </c>
      <c r="G45" s="7">
        <v>7.77</v>
      </c>
      <c r="H45" s="7">
        <v>0</v>
      </c>
      <c r="I45" s="10">
        <f t="shared" si="0"/>
        <v>4.8499999999999996</v>
      </c>
    </row>
    <row r="46" spans="1:9" x14ac:dyDescent="0.25">
      <c r="A46" s="1">
        <v>43</v>
      </c>
      <c r="B46" s="1" t="s">
        <v>19</v>
      </c>
      <c r="C46" s="1" t="s">
        <v>93</v>
      </c>
      <c r="D46" s="1" t="s">
        <v>94</v>
      </c>
      <c r="E46" s="7">
        <v>3.39</v>
      </c>
      <c r="F46" s="7">
        <v>1.25</v>
      </c>
      <c r="G46" s="7">
        <v>5.16</v>
      </c>
      <c r="H46" s="7">
        <v>5.24</v>
      </c>
      <c r="I46" s="10">
        <f t="shared" si="0"/>
        <v>3.76</v>
      </c>
    </row>
    <row r="47" spans="1:9" x14ac:dyDescent="0.25">
      <c r="A47" s="1">
        <v>44</v>
      </c>
      <c r="B47" s="1" t="s">
        <v>19</v>
      </c>
      <c r="C47" s="1" t="s">
        <v>95</v>
      </c>
      <c r="D47" s="1" t="s">
        <v>96</v>
      </c>
      <c r="E47" s="7">
        <v>0</v>
      </c>
      <c r="F47" s="7">
        <v>0</v>
      </c>
      <c r="G47" s="7">
        <v>0</v>
      </c>
      <c r="H47" s="7">
        <v>7.55</v>
      </c>
      <c r="I47" s="10">
        <f t="shared" si="0"/>
        <v>7.55</v>
      </c>
    </row>
    <row r="48" spans="1:9" x14ac:dyDescent="0.25">
      <c r="A48" s="1">
        <v>45</v>
      </c>
      <c r="B48" s="1" t="s">
        <v>19</v>
      </c>
      <c r="C48" s="1" t="s">
        <v>97</v>
      </c>
      <c r="D48" s="1" t="s">
        <v>98</v>
      </c>
      <c r="E48" s="7">
        <v>0</v>
      </c>
      <c r="F48" s="7">
        <v>0</v>
      </c>
      <c r="G48" s="7">
        <v>0</v>
      </c>
      <c r="H48" s="7">
        <v>10.119999999999999</v>
      </c>
      <c r="I48" s="10">
        <f t="shared" si="0"/>
        <v>10.119999999999999</v>
      </c>
    </row>
    <row r="49" spans="1:9" ht="25.5" x14ac:dyDescent="0.25">
      <c r="A49" s="1">
        <v>46</v>
      </c>
      <c r="B49" s="1" t="s">
        <v>19</v>
      </c>
      <c r="C49" s="1" t="s">
        <v>99</v>
      </c>
      <c r="D49" s="1" t="s">
        <v>100</v>
      </c>
      <c r="E49" s="7">
        <v>0</v>
      </c>
      <c r="F49" s="7">
        <v>6.5</v>
      </c>
      <c r="G49" s="7">
        <v>0</v>
      </c>
      <c r="H49" s="7">
        <v>0</v>
      </c>
      <c r="I49" s="10">
        <f t="shared" si="0"/>
        <v>6.5</v>
      </c>
    </row>
    <row r="50" spans="1:9" ht="25.5" x14ac:dyDescent="0.25">
      <c r="A50" s="1">
        <v>47</v>
      </c>
      <c r="B50" s="1" t="s">
        <v>19</v>
      </c>
      <c r="C50" s="1">
        <v>463806</v>
      </c>
      <c r="D50" s="1" t="s">
        <v>101</v>
      </c>
      <c r="E50" s="7">
        <v>8.4600000000000009</v>
      </c>
      <c r="F50" s="7">
        <v>2</v>
      </c>
      <c r="G50" s="7">
        <v>6.03</v>
      </c>
      <c r="H50" s="7">
        <v>6.46</v>
      </c>
      <c r="I50" s="10">
        <f t="shared" si="0"/>
        <v>5.74</v>
      </c>
    </row>
    <row r="51" spans="1:9" x14ac:dyDescent="0.25">
      <c r="A51" s="1">
        <v>48</v>
      </c>
      <c r="B51" s="1" t="s">
        <v>19</v>
      </c>
      <c r="C51" s="1">
        <v>463807</v>
      </c>
      <c r="D51" s="1" t="s">
        <v>102</v>
      </c>
      <c r="E51" s="7">
        <v>0</v>
      </c>
      <c r="F51" s="7">
        <v>13.33</v>
      </c>
      <c r="G51" s="7">
        <v>11.24</v>
      </c>
      <c r="H51" s="7">
        <v>12.4</v>
      </c>
      <c r="I51" s="10">
        <f t="shared" si="0"/>
        <v>12.32</v>
      </c>
    </row>
    <row r="52" spans="1:9" ht="25.5" x14ac:dyDescent="0.25">
      <c r="A52" s="1">
        <v>49</v>
      </c>
      <c r="B52" s="1" t="s">
        <v>2</v>
      </c>
      <c r="C52" s="1">
        <v>445194</v>
      </c>
      <c r="D52" s="1" t="s">
        <v>103</v>
      </c>
      <c r="E52" s="7">
        <v>0</v>
      </c>
      <c r="F52" s="7">
        <v>0</v>
      </c>
      <c r="G52" s="7">
        <v>0</v>
      </c>
      <c r="H52" s="7">
        <v>0</v>
      </c>
      <c r="I52" s="10">
        <v>0</v>
      </c>
    </row>
    <row r="53" spans="1:9" ht="25.5" x14ac:dyDescent="0.25">
      <c r="A53" s="1">
        <v>50</v>
      </c>
      <c r="B53" s="1" t="s">
        <v>19</v>
      </c>
      <c r="C53" s="1">
        <v>464515</v>
      </c>
      <c r="D53" s="1" t="s">
        <v>104</v>
      </c>
      <c r="E53" s="7">
        <v>0</v>
      </c>
      <c r="F53" s="7">
        <v>0</v>
      </c>
      <c r="G53" s="7">
        <v>0</v>
      </c>
      <c r="H53" s="7">
        <v>18.72</v>
      </c>
      <c r="I53" s="10">
        <f t="shared" si="0"/>
        <v>18.72</v>
      </c>
    </row>
    <row r="54" spans="1:9" ht="25.5" x14ac:dyDescent="0.25">
      <c r="A54" s="1">
        <v>51</v>
      </c>
      <c r="B54" s="1" t="s">
        <v>19</v>
      </c>
      <c r="C54" s="1" t="s">
        <v>105</v>
      </c>
      <c r="D54" s="1" t="s">
        <v>106</v>
      </c>
      <c r="E54" s="7">
        <v>27.33</v>
      </c>
      <c r="F54" s="7">
        <v>0</v>
      </c>
      <c r="G54" s="7">
        <v>18.420000000000002</v>
      </c>
      <c r="H54" s="7">
        <v>14.98</v>
      </c>
      <c r="I54" s="10">
        <f t="shared" si="0"/>
        <v>20.239999999999998</v>
      </c>
    </row>
    <row r="55" spans="1:9" ht="38.25" x14ac:dyDescent="0.25">
      <c r="A55" s="1">
        <v>52</v>
      </c>
      <c r="B55" s="1" t="s">
        <v>2</v>
      </c>
      <c r="C55" s="1">
        <v>442811</v>
      </c>
      <c r="D55" s="1" t="s">
        <v>107</v>
      </c>
      <c r="E55" s="7">
        <v>0</v>
      </c>
      <c r="F55" s="7">
        <v>0</v>
      </c>
      <c r="G55" s="7">
        <f>15.06/5</f>
        <v>3.012</v>
      </c>
      <c r="H55" s="7">
        <v>14.46</v>
      </c>
      <c r="I55" s="10">
        <f t="shared" si="0"/>
        <v>8.74</v>
      </c>
    </row>
    <row r="56" spans="1:9" ht="38.25" x14ac:dyDescent="0.25">
      <c r="A56" s="1">
        <v>53</v>
      </c>
      <c r="B56" s="1" t="s">
        <v>2</v>
      </c>
      <c r="C56" s="1" t="s">
        <v>108</v>
      </c>
      <c r="D56" s="1" t="s">
        <v>109</v>
      </c>
      <c r="E56" s="7">
        <v>0</v>
      </c>
      <c r="F56" s="7">
        <v>0</v>
      </c>
      <c r="G56" s="7">
        <f>16.7/5</f>
        <v>3.34</v>
      </c>
      <c r="H56" s="7">
        <v>16.489999999999998</v>
      </c>
      <c r="I56" s="10">
        <f t="shared" si="0"/>
        <v>9.92</v>
      </c>
    </row>
  </sheetData>
  <mergeCells count="2">
    <mergeCell ref="A1:I1"/>
    <mergeCell ref="A2:I2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995CB2-E6FC-4BAB-B53A-8CA28B5F2C57}">
  <dimension ref="A1:H56"/>
  <sheetViews>
    <sheetView workbookViewId="0">
      <selection activeCell="H3" sqref="H1:H1048576"/>
    </sheetView>
  </sheetViews>
  <sheetFormatPr defaultColWidth="23.5703125" defaultRowHeight="12.75" x14ac:dyDescent="0.25"/>
  <cols>
    <col min="1" max="1" width="3" style="2" bestFit="1" customWidth="1"/>
    <col min="2" max="2" width="4.85546875" style="2" bestFit="1" customWidth="1"/>
    <col min="3" max="3" width="8.7109375" style="2" bestFit="1" customWidth="1"/>
    <col min="4" max="4" width="60.7109375" style="2" bestFit="1" customWidth="1"/>
    <col min="5" max="5" width="22.28515625" style="2" bestFit="1" customWidth="1"/>
    <col min="6" max="6" width="13.28515625" style="2" bestFit="1" customWidth="1"/>
    <col min="7" max="7" width="14.28515625" style="2" bestFit="1" customWidth="1"/>
    <col min="8" max="8" width="7.85546875" style="17" bestFit="1" customWidth="1"/>
    <col min="9" max="16384" width="23.5703125" style="2"/>
  </cols>
  <sheetData>
    <row r="1" spans="1:8" x14ac:dyDescent="0.25">
      <c r="A1" s="33" t="s">
        <v>116</v>
      </c>
      <c r="B1" s="33"/>
      <c r="C1" s="33"/>
      <c r="D1" s="33"/>
      <c r="E1" s="33"/>
      <c r="F1" s="33"/>
      <c r="G1" s="33"/>
      <c r="H1" s="33"/>
    </row>
    <row r="2" spans="1:8" x14ac:dyDescent="0.25">
      <c r="A2" s="34" t="s">
        <v>0</v>
      </c>
      <c r="B2" s="34"/>
      <c r="C2" s="34"/>
      <c r="D2" s="34"/>
      <c r="E2" s="34"/>
      <c r="F2" s="34"/>
      <c r="G2" s="34"/>
      <c r="H2" s="34"/>
    </row>
    <row r="3" spans="1:8" ht="25.5" x14ac:dyDescent="0.25">
      <c r="A3" s="3" t="s">
        <v>1</v>
      </c>
      <c r="B3" s="3" t="s">
        <v>2</v>
      </c>
      <c r="C3" s="3" t="s">
        <v>3</v>
      </c>
      <c r="D3" s="3" t="s">
        <v>4</v>
      </c>
      <c r="E3" s="5" t="s">
        <v>10</v>
      </c>
      <c r="F3" s="5" t="s">
        <v>11</v>
      </c>
      <c r="G3" s="5" t="s">
        <v>121</v>
      </c>
      <c r="H3" s="3" t="s">
        <v>17</v>
      </c>
    </row>
    <row r="4" spans="1:8" ht="25.5" x14ac:dyDescent="0.25">
      <c r="A4" s="1">
        <v>1</v>
      </c>
      <c r="B4" s="1" t="s">
        <v>19</v>
      </c>
      <c r="C4" s="1" t="s">
        <v>20</v>
      </c>
      <c r="D4" s="1" t="s">
        <v>21</v>
      </c>
      <c r="E4" s="8">
        <v>4.9000000000000004</v>
      </c>
      <c r="F4" s="8">
        <v>0</v>
      </c>
      <c r="G4" s="8">
        <v>7.99</v>
      </c>
      <c r="H4" s="10">
        <f>ROUND(AVERAGEIF(E4:G4,"&gt;0",E4:G4),2)</f>
        <v>6.45</v>
      </c>
    </row>
    <row r="5" spans="1:8" ht="25.5" x14ac:dyDescent="0.25">
      <c r="A5" s="1">
        <v>2</v>
      </c>
      <c r="B5" s="1" t="s">
        <v>2</v>
      </c>
      <c r="C5" s="1">
        <v>464374</v>
      </c>
      <c r="D5" s="1" t="s">
        <v>22</v>
      </c>
      <c r="E5" s="8">
        <v>11.9</v>
      </c>
      <c r="F5" s="8">
        <v>7.99</v>
      </c>
      <c r="G5" s="8">
        <v>11.99</v>
      </c>
      <c r="H5" s="10">
        <f t="shared" ref="H5:H56" si="0">ROUND(AVERAGEIF(E5:G5,"&gt;0",E5:G5),2)</f>
        <v>10.63</v>
      </c>
    </row>
    <row r="6" spans="1:8" ht="25.5" x14ac:dyDescent="0.25">
      <c r="A6" s="1">
        <v>3</v>
      </c>
      <c r="B6" s="1" t="s">
        <v>19</v>
      </c>
      <c r="C6" s="1" t="s">
        <v>23</v>
      </c>
      <c r="D6" s="1" t="s">
        <v>24</v>
      </c>
      <c r="E6" s="8">
        <v>10</v>
      </c>
      <c r="F6" s="8">
        <v>6.99</v>
      </c>
      <c r="G6" s="8">
        <v>5.99</v>
      </c>
      <c r="H6" s="10">
        <f t="shared" si="0"/>
        <v>7.66</v>
      </c>
    </row>
    <row r="7" spans="1:8" ht="25.5" x14ac:dyDescent="0.25">
      <c r="A7" s="1">
        <v>4</v>
      </c>
      <c r="B7" s="1" t="s">
        <v>19</v>
      </c>
      <c r="C7" s="1" t="s">
        <v>25</v>
      </c>
      <c r="D7" s="1" t="s">
        <v>26</v>
      </c>
      <c r="E7" s="8">
        <f>3.9*5</f>
        <v>19.5</v>
      </c>
      <c r="F7" s="8">
        <v>0</v>
      </c>
      <c r="G7" s="8">
        <v>9</v>
      </c>
      <c r="H7" s="10">
        <f t="shared" si="0"/>
        <v>14.25</v>
      </c>
    </row>
    <row r="8" spans="1:8" ht="25.5" x14ac:dyDescent="0.25">
      <c r="A8" s="1">
        <v>5</v>
      </c>
      <c r="B8" s="1" t="s">
        <v>19</v>
      </c>
      <c r="C8" s="1" t="s">
        <v>27</v>
      </c>
      <c r="D8" s="1" t="s">
        <v>28</v>
      </c>
      <c r="E8" s="8">
        <v>9</v>
      </c>
      <c r="F8" s="8">
        <v>6.99</v>
      </c>
      <c r="G8" s="8">
        <v>2.1</v>
      </c>
      <c r="H8" s="10">
        <f t="shared" si="0"/>
        <v>6.03</v>
      </c>
    </row>
    <row r="9" spans="1:8" ht="25.5" x14ac:dyDescent="0.25">
      <c r="A9" s="1">
        <v>6</v>
      </c>
      <c r="B9" s="1" t="s">
        <v>19</v>
      </c>
      <c r="C9" s="1">
        <v>464398</v>
      </c>
      <c r="D9" s="1" t="s">
        <v>29</v>
      </c>
      <c r="E9" s="8">
        <f>4.8*2</f>
        <v>9.6</v>
      </c>
      <c r="F9" s="8">
        <v>4.95</v>
      </c>
      <c r="G9" s="8">
        <f>0.8*5</f>
        <v>4</v>
      </c>
      <c r="H9" s="10">
        <f t="shared" si="0"/>
        <v>6.18</v>
      </c>
    </row>
    <row r="10" spans="1:8" ht="25.5" x14ac:dyDescent="0.25">
      <c r="A10" s="1">
        <v>7</v>
      </c>
      <c r="B10" s="1" t="s">
        <v>19</v>
      </c>
      <c r="C10" s="1">
        <v>464405</v>
      </c>
      <c r="D10" s="1" t="s">
        <v>30</v>
      </c>
      <c r="E10" s="8">
        <v>15</v>
      </c>
      <c r="F10" s="8">
        <v>11.79</v>
      </c>
      <c r="G10" s="8">
        <v>23.98</v>
      </c>
      <c r="H10" s="10">
        <f t="shared" si="0"/>
        <v>16.920000000000002</v>
      </c>
    </row>
    <row r="11" spans="1:8" ht="25.5" x14ac:dyDescent="0.25">
      <c r="A11" s="1">
        <v>8</v>
      </c>
      <c r="B11" s="1" t="s">
        <v>19</v>
      </c>
      <c r="C11" s="1">
        <v>464407</v>
      </c>
      <c r="D11" s="1" t="s">
        <v>32</v>
      </c>
      <c r="E11" s="8">
        <v>4.5</v>
      </c>
      <c r="F11" s="8">
        <v>6.99</v>
      </c>
      <c r="G11" s="8">
        <v>5.59</v>
      </c>
      <c r="H11" s="10">
        <f t="shared" si="0"/>
        <v>5.69</v>
      </c>
    </row>
    <row r="12" spans="1:8" ht="25.5" x14ac:dyDescent="0.25">
      <c r="A12" s="1">
        <v>9</v>
      </c>
      <c r="B12" s="1" t="s">
        <v>19</v>
      </c>
      <c r="C12" s="1" t="s">
        <v>33</v>
      </c>
      <c r="D12" s="1" t="s">
        <v>34</v>
      </c>
      <c r="E12" s="8">
        <v>0</v>
      </c>
      <c r="F12" s="8">
        <v>13.99</v>
      </c>
      <c r="G12" s="8">
        <v>4.8</v>
      </c>
      <c r="H12" s="10">
        <f t="shared" si="0"/>
        <v>9.4</v>
      </c>
    </row>
    <row r="13" spans="1:8" ht="25.5" x14ac:dyDescent="0.25">
      <c r="A13" s="1">
        <v>10</v>
      </c>
      <c r="B13" s="1" t="s">
        <v>19</v>
      </c>
      <c r="C13" s="1" t="s">
        <v>35</v>
      </c>
      <c r="D13" s="1" t="s">
        <v>36</v>
      </c>
      <c r="E13" s="8">
        <v>0</v>
      </c>
      <c r="F13" s="8">
        <v>0</v>
      </c>
      <c r="G13" s="8">
        <v>0</v>
      </c>
      <c r="H13" s="10">
        <v>0</v>
      </c>
    </row>
    <row r="14" spans="1:8" ht="25.5" x14ac:dyDescent="0.25">
      <c r="A14" s="1">
        <v>11</v>
      </c>
      <c r="B14" s="1" t="s">
        <v>19</v>
      </c>
      <c r="C14" s="1">
        <v>464418</v>
      </c>
      <c r="D14" s="1" t="s">
        <v>37</v>
      </c>
      <c r="E14" s="8">
        <v>13.9</v>
      </c>
      <c r="F14" s="8">
        <v>4.49</v>
      </c>
      <c r="G14" s="8">
        <v>59.85</v>
      </c>
      <c r="H14" s="10">
        <f t="shared" si="0"/>
        <v>26.08</v>
      </c>
    </row>
    <row r="15" spans="1:8" ht="25.5" x14ac:dyDescent="0.25">
      <c r="A15" s="1">
        <v>12</v>
      </c>
      <c r="B15" s="1" t="s">
        <v>19</v>
      </c>
      <c r="C15" s="1">
        <v>464422</v>
      </c>
      <c r="D15" s="1" t="s">
        <v>38</v>
      </c>
      <c r="E15" s="8">
        <v>15</v>
      </c>
      <c r="F15" s="8">
        <v>7.35</v>
      </c>
      <c r="G15" s="8">
        <v>19.78</v>
      </c>
      <c r="H15" s="10">
        <f t="shared" si="0"/>
        <v>14.04</v>
      </c>
    </row>
    <row r="16" spans="1:8" ht="25.5" x14ac:dyDescent="0.25">
      <c r="A16" s="1">
        <v>13</v>
      </c>
      <c r="B16" s="1" t="s">
        <v>19</v>
      </c>
      <c r="C16" s="1" t="s">
        <v>39</v>
      </c>
      <c r="D16" s="1" t="s">
        <v>40</v>
      </c>
      <c r="E16" s="8">
        <v>0</v>
      </c>
      <c r="F16" s="8">
        <v>0</v>
      </c>
      <c r="G16" s="8">
        <v>43.96</v>
      </c>
      <c r="H16" s="10">
        <f t="shared" si="0"/>
        <v>43.96</v>
      </c>
    </row>
    <row r="17" spans="1:8" ht="25.5" x14ac:dyDescent="0.25">
      <c r="A17" s="1">
        <v>14</v>
      </c>
      <c r="B17" s="1" t="s">
        <v>19</v>
      </c>
      <c r="C17" s="1" t="s">
        <v>41</v>
      </c>
      <c r="D17" s="1" t="s">
        <v>42</v>
      </c>
      <c r="E17" s="8">
        <v>0</v>
      </c>
      <c r="F17" s="8">
        <v>11.99</v>
      </c>
      <c r="G17" s="8">
        <f>8.49*2</f>
        <v>16.98</v>
      </c>
      <c r="H17" s="10">
        <f t="shared" si="0"/>
        <v>14.49</v>
      </c>
    </row>
    <row r="18" spans="1:8" ht="25.5" x14ac:dyDescent="0.25">
      <c r="A18" s="1">
        <v>15</v>
      </c>
      <c r="B18" s="1" t="s">
        <v>19</v>
      </c>
      <c r="C18" s="1" t="s">
        <v>43</v>
      </c>
      <c r="D18" s="1" t="s">
        <v>44</v>
      </c>
      <c r="E18" s="8">
        <v>0</v>
      </c>
      <c r="F18" s="8">
        <v>0</v>
      </c>
      <c r="G18" s="8">
        <v>4.5</v>
      </c>
      <c r="H18" s="10">
        <f t="shared" si="0"/>
        <v>4.5</v>
      </c>
    </row>
    <row r="19" spans="1:8" ht="25.5" x14ac:dyDescent="0.25">
      <c r="A19" s="1">
        <v>16</v>
      </c>
      <c r="B19" s="1" t="s">
        <v>19</v>
      </c>
      <c r="C19" s="1" t="s">
        <v>45</v>
      </c>
      <c r="D19" s="1" t="s">
        <v>46</v>
      </c>
      <c r="E19" s="8">
        <v>10</v>
      </c>
      <c r="F19" s="8">
        <v>23.98</v>
      </c>
      <c r="G19" s="8">
        <v>0</v>
      </c>
      <c r="H19" s="10">
        <f t="shared" si="0"/>
        <v>16.989999999999998</v>
      </c>
    </row>
    <row r="20" spans="1:8" ht="25.5" x14ac:dyDescent="0.25">
      <c r="A20" s="1">
        <v>17</v>
      </c>
      <c r="B20" s="1" t="s">
        <v>19</v>
      </c>
      <c r="C20" s="1" t="s">
        <v>47</v>
      </c>
      <c r="D20" s="1" t="s">
        <v>48</v>
      </c>
      <c r="E20" s="8">
        <v>20.8</v>
      </c>
      <c r="F20" s="8">
        <v>13.58</v>
      </c>
      <c r="G20" s="8">
        <v>16.47</v>
      </c>
      <c r="H20" s="10">
        <f t="shared" si="0"/>
        <v>16.95</v>
      </c>
    </row>
    <row r="21" spans="1:8" ht="25.5" x14ac:dyDescent="0.25">
      <c r="A21" s="1">
        <v>18</v>
      </c>
      <c r="B21" s="1" t="s">
        <v>19</v>
      </c>
      <c r="C21" s="1" t="s">
        <v>49</v>
      </c>
      <c r="D21" s="1" t="s">
        <v>50</v>
      </c>
      <c r="E21" s="8">
        <v>38</v>
      </c>
      <c r="F21" s="8">
        <v>34.9</v>
      </c>
      <c r="G21" s="8">
        <v>39.99</v>
      </c>
      <c r="H21" s="10">
        <f t="shared" si="0"/>
        <v>37.630000000000003</v>
      </c>
    </row>
    <row r="22" spans="1:8" ht="25.5" x14ac:dyDescent="0.25">
      <c r="A22" s="1">
        <v>19</v>
      </c>
      <c r="B22" s="1" t="s">
        <v>19</v>
      </c>
      <c r="C22" s="1" t="s">
        <v>51</v>
      </c>
      <c r="D22" s="1" t="s">
        <v>52</v>
      </c>
      <c r="E22" s="8">
        <v>40</v>
      </c>
      <c r="F22" s="8">
        <v>47.9</v>
      </c>
      <c r="G22" s="8">
        <v>6.99</v>
      </c>
      <c r="H22" s="10">
        <f t="shared" si="0"/>
        <v>31.63</v>
      </c>
    </row>
    <row r="23" spans="1:8" x14ac:dyDescent="0.25">
      <c r="A23" s="1">
        <v>20</v>
      </c>
      <c r="B23" s="1" t="s">
        <v>19</v>
      </c>
      <c r="C23" s="1" t="s">
        <v>53</v>
      </c>
      <c r="D23" s="1" t="s">
        <v>54</v>
      </c>
      <c r="E23" s="8">
        <v>27</v>
      </c>
      <c r="F23" s="8">
        <v>0</v>
      </c>
      <c r="G23" s="8">
        <v>0</v>
      </c>
      <c r="H23" s="10">
        <f t="shared" si="0"/>
        <v>27</v>
      </c>
    </row>
    <row r="24" spans="1:8" ht="25.5" x14ac:dyDescent="0.25">
      <c r="A24" s="1">
        <v>21</v>
      </c>
      <c r="B24" s="1" t="s">
        <v>19</v>
      </c>
      <c r="C24" s="1">
        <v>463837</v>
      </c>
      <c r="D24" s="1" t="s">
        <v>55</v>
      </c>
      <c r="E24" s="8">
        <v>0</v>
      </c>
      <c r="F24" s="8">
        <v>0</v>
      </c>
      <c r="G24" s="8">
        <v>39.96</v>
      </c>
      <c r="H24" s="10">
        <f t="shared" si="0"/>
        <v>39.96</v>
      </c>
    </row>
    <row r="25" spans="1:8" ht="25.5" x14ac:dyDescent="0.25">
      <c r="A25" s="1">
        <v>22</v>
      </c>
      <c r="B25" s="1" t="s">
        <v>19</v>
      </c>
      <c r="C25" s="1">
        <v>463782</v>
      </c>
      <c r="D25" s="1" t="s">
        <v>56</v>
      </c>
      <c r="E25" s="8">
        <v>8</v>
      </c>
      <c r="F25" s="8">
        <v>1.95</v>
      </c>
      <c r="G25" s="8">
        <v>1.25</v>
      </c>
      <c r="H25" s="10">
        <f t="shared" si="0"/>
        <v>3.73</v>
      </c>
    </row>
    <row r="26" spans="1:8" x14ac:dyDescent="0.25">
      <c r="A26" s="1">
        <v>23</v>
      </c>
      <c r="B26" s="1" t="s">
        <v>19</v>
      </c>
      <c r="C26" s="1" t="s">
        <v>57</v>
      </c>
      <c r="D26" s="1" t="s">
        <v>58</v>
      </c>
      <c r="E26" s="8">
        <v>49.5</v>
      </c>
      <c r="F26" s="8">
        <v>0</v>
      </c>
      <c r="G26" s="8">
        <v>0</v>
      </c>
      <c r="H26" s="10">
        <f t="shared" si="0"/>
        <v>49.5</v>
      </c>
    </row>
    <row r="27" spans="1:8" x14ac:dyDescent="0.25">
      <c r="A27" s="1">
        <v>24</v>
      </c>
      <c r="B27" s="1" t="s">
        <v>19</v>
      </c>
      <c r="C27" s="1" t="s">
        <v>59</v>
      </c>
      <c r="D27" s="1" t="s">
        <v>60</v>
      </c>
      <c r="E27" s="8">
        <v>8</v>
      </c>
      <c r="F27" s="8">
        <v>0</v>
      </c>
      <c r="G27" s="8">
        <v>27.16</v>
      </c>
      <c r="H27" s="10">
        <f t="shared" si="0"/>
        <v>17.579999999999998</v>
      </c>
    </row>
    <row r="28" spans="1:8" x14ac:dyDescent="0.25">
      <c r="A28" s="1">
        <v>25</v>
      </c>
      <c r="B28" s="1" t="s">
        <v>19</v>
      </c>
      <c r="C28" s="1" t="s">
        <v>61</v>
      </c>
      <c r="D28" s="1" t="s">
        <v>62</v>
      </c>
      <c r="E28" s="8">
        <v>20</v>
      </c>
      <c r="F28" s="8">
        <v>0</v>
      </c>
      <c r="G28" s="8">
        <v>19.98</v>
      </c>
      <c r="H28" s="10">
        <f t="shared" si="0"/>
        <v>19.989999999999998</v>
      </c>
    </row>
    <row r="29" spans="1:8" x14ac:dyDescent="0.25">
      <c r="A29" s="1">
        <v>26</v>
      </c>
      <c r="B29" s="1" t="s">
        <v>19</v>
      </c>
      <c r="C29" s="1" t="s">
        <v>63</v>
      </c>
      <c r="D29" s="1" t="s">
        <v>64</v>
      </c>
      <c r="E29" s="8">
        <v>14</v>
      </c>
      <c r="F29" s="8">
        <v>0</v>
      </c>
      <c r="G29" s="8">
        <v>0</v>
      </c>
      <c r="H29" s="10">
        <f t="shared" si="0"/>
        <v>14</v>
      </c>
    </row>
    <row r="30" spans="1:8" x14ac:dyDescent="0.25">
      <c r="A30" s="1">
        <v>27</v>
      </c>
      <c r="B30" s="1" t="s">
        <v>19</v>
      </c>
      <c r="C30" s="1" t="s">
        <v>65</v>
      </c>
      <c r="D30" s="1" t="s">
        <v>66</v>
      </c>
      <c r="E30" s="8">
        <v>0</v>
      </c>
      <c r="F30" s="8">
        <v>0</v>
      </c>
      <c r="G30" s="8">
        <v>71.92</v>
      </c>
      <c r="H30" s="10">
        <f t="shared" si="0"/>
        <v>71.92</v>
      </c>
    </row>
    <row r="31" spans="1:8" ht="25.5" x14ac:dyDescent="0.25">
      <c r="A31" s="1">
        <v>28</v>
      </c>
      <c r="B31" s="1" t="s">
        <v>19</v>
      </c>
      <c r="C31" s="1" t="s">
        <v>67</v>
      </c>
      <c r="D31" s="1" t="s">
        <v>68</v>
      </c>
      <c r="E31" s="8">
        <v>14</v>
      </c>
      <c r="F31" s="8">
        <v>4.99</v>
      </c>
      <c r="G31" s="8">
        <v>4.99</v>
      </c>
      <c r="H31" s="10">
        <f t="shared" si="0"/>
        <v>7.99</v>
      </c>
    </row>
    <row r="32" spans="1:8" x14ac:dyDescent="0.25">
      <c r="A32" s="1">
        <v>29</v>
      </c>
      <c r="B32" s="1" t="s">
        <v>19</v>
      </c>
      <c r="C32" s="1" t="s">
        <v>69</v>
      </c>
      <c r="D32" s="1" t="s">
        <v>70</v>
      </c>
      <c r="E32" s="8">
        <v>27</v>
      </c>
      <c r="F32" s="8">
        <v>0</v>
      </c>
      <c r="G32" s="8">
        <v>79.92</v>
      </c>
      <c r="H32" s="10">
        <f t="shared" si="0"/>
        <v>53.46</v>
      </c>
    </row>
    <row r="33" spans="1:8" ht="25.5" x14ac:dyDescent="0.25">
      <c r="A33" s="1">
        <v>30</v>
      </c>
      <c r="B33" s="1" t="s">
        <v>19</v>
      </c>
      <c r="C33" s="1">
        <v>615267</v>
      </c>
      <c r="D33" s="1" t="s">
        <v>71</v>
      </c>
      <c r="E33" s="8">
        <v>15</v>
      </c>
      <c r="F33" s="8">
        <v>0</v>
      </c>
      <c r="G33" s="8">
        <v>0</v>
      </c>
      <c r="H33" s="10">
        <f t="shared" si="0"/>
        <v>15</v>
      </c>
    </row>
    <row r="34" spans="1:8" ht="25.5" x14ac:dyDescent="0.25">
      <c r="A34" s="1">
        <v>31</v>
      </c>
      <c r="B34" s="1" t="s">
        <v>19</v>
      </c>
      <c r="C34" s="1" t="s">
        <v>72</v>
      </c>
      <c r="D34" s="1" t="s">
        <v>73</v>
      </c>
      <c r="E34" s="8">
        <v>7</v>
      </c>
      <c r="F34" s="8">
        <v>1.95</v>
      </c>
      <c r="G34" s="8">
        <v>9.23</v>
      </c>
      <c r="H34" s="10">
        <f t="shared" si="0"/>
        <v>6.06</v>
      </c>
    </row>
    <row r="35" spans="1:8" ht="25.5" x14ac:dyDescent="0.25">
      <c r="A35" s="1">
        <v>32</v>
      </c>
      <c r="B35" s="1" t="s">
        <v>19</v>
      </c>
      <c r="C35" s="1" t="s">
        <v>74</v>
      </c>
      <c r="D35" s="1" t="s">
        <v>75</v>
      </c>
      <c r="E35" s="8">
        <v>6</v>
      </c>
      <c r="F35" s="8">
        <v>5.45</v>
      </c>
      <c r="G35" s="8">
        <v>4.4000000000000004</v>
      </c>
      <c r="H35" s="10">
        <f t="shared" si="0"/>
        <v>5.28</v>
      </c>
    </row>
    <row r="36" spans="1:8" ht="25.5" x14ac:dyDescent="0.25">
      <c r="A36" s="1">
        <v>33</v>
      </c>
      <c r="B36" s="1" t="s">
        <v>19</v>
      </c>
      <c r="C36" s="1" t="s">
        <v>76</v>
      </c>
      <c r="D36" s="1" t="s">
        <v>77</v>
      </c>
      <c r="E36" s="8">
        <v>5.6</v>
      </c>
      <c r="F36" s="8">
        <v>1.95</v>
      </c>
      <c r="G36" s="8">
        <v>2.4900000000000002</v>
      </c>
      <c r="H36" s="10">
        <f t="shared" si="0"/>
        <v>3.35</v>
      </c>
    </row>
    <row r="37" spans="1:8" x14ac:dyDescent="0.25">
      <c r="A37" s="1">
        <v>34</v>
      </c>
      <c r="B37" s="1" t="s">
        <v>19</v>
      </c>
      <c r="C37" s="1" t="s">
        <v>78</v>
      </c>
      <c r="D37" s="1" t="s">
        <v>79</v>
      </c>
      <c r="E37" s="8">
        <v>7</v>
      </c>
      <c r="F37" s="8">
        <v>0</v>
      </c>
      <c r="G37" s="8">
        <v>4.99</v>
      </c>
      <c r="H37" s="10">
        <f t="shared" si="0"/>
        <v>6</v>
      </c>
    </row>
    <row r="38" spans="1:8" x14ac:dyDescent="0.25">
      <c r="A38" s="1">
        <v>35</v>
      </c>
      <c r="B38" s="1" t="s">
        <v>19</v>
      </c>
      <c r="C38" s="1" t="s">
        <v>80</v>
      </c>
      <c r="D38" s="1" t="s">
        <v>81</v>
      </c>
      <c r="E38" s="8">
        <v>5</v>
      </c>
      <c r="F38" s="8">
        <v>0</v>
      </c>
      <c r="G38" s="8">
        <v>1.64</v>
      </c>
      <c r="H38" s="10">
        <f t="shared" si="0"/>
        <v>3.32</v>
      </c>
    </row>
    <row r="39" spans="1:8" x14ac:dyDescent="0.25">
      <c r="A39" s="1">
        <v>36</v>
      </c>
      <c r="B39" s="1" t="s">
        <v>19</v>
      </c>
      <c r="C39" s="1">
        <v>463771</v>
      </c>
      <c r="D39" s="1" t="s">
        <v>82</v>
      </c>
      <c r="E39" s="8">
        <v>0</v>
      </c>
      <c r="F39" s="8">
        <v>12.99</v>
      </c>
      <c r="G39" s="8">
        <v>8.39</v>
      </c>
      <c r="H39" s="10">
        <f t="shared" si="0"/>
        <v>10.69</v>
      </c>
    </row>
    <row r="40" spans="1:8" x14ac:dyDescent="0.25">
      <c r="A40" s="1">
        <v>37</v>
      </c>
      <c r="B40" s="1" t="s">
        <v>19</v>
      </c>
      <c r="C40" s="1" t="s">
        <v>83</v>
      </c>
      <c r="D40" s="1" t="s">
        <v>84</v>
      </c>
      <c r="E40" s="8">
        <v>7</v>
      </c>
      <c r="F40" s="8">
        <v>4.79</v>
      </c>
      <c r="G40" s="8">
        <v>1.4</v>
      </c>
      <c r="H40" s="10">
        <f t="shared" si="0"/>
        <v>4.4000000000000004</v>
      </c>
    </row>
    <row r="41" spans="1:8" ht="25.5" x14ac:dyDescent="0.25">
      <c r="A41" s="1">
        <v>38</v>
      </c>
      <c r="B41" s="1" t="s">
        <v>19</v>
      </c>
      <c r="C41" s="1" t="s">
        <v>85</v>
      </c>
      <c r="D41" s="1" t="s">
        <v>86</v>
      </c>
      <c r="E41" s="8">
        <v>7</v>
      </c>
      <c r="F41" s="8">
        <v>5.99</v>
      </c>
      <c r="G41" s="8">
        <v>3.49</v>
      </c>
      <c r="H41" s="10">
        <f t="shared" si="0"/>
        <v>5.49</v>
      </c>
    </row>
    <row r="42" spans="1:8" ht="25.5" x14ac:dyDescent="0.25">
      <c r="A42" s="1">
        <v>39</v>
      </c>
      <c r="B42" s="1" t="s">
        <v>19</v>
      </c>
      <c r="C42" s="1" t="s">
        <v>87</v>
      </c>
      <c r="D42" s="1" t="s">
        <v>88</v>
      </c>
      <c r="E42" s="8">
        <v>19</v>
      </c>
      <c r="F42" s="8">
        <v>19.989999999999998</v>
      </c>
      <c r="G42" s="8">
        <v>3</v>
      </c>
      <c r="H42" s="10">
        <f t="shared" si="0"/>
        <v>14</v>
      </c>
    </row>
    <row r="43" spans="1:8" x14ac:dyDescent="0.25">
      <c r="A43" s="1">
        <v>40</v>
      </c>
      <c r="B43" s="1" t="s">
        <v>19</v>
      </c>
      <c r="C43" s="1">
        <v>463789</v>
      </c>
      <c r="D43" s="1" t="s">
        <v>89</v>
      </c>
      <c r="E43" s="8">
        <v>29.8</v>
      </c>
      <c r="F43" s="8">
        <v>10.99</v>
      </c>
      <c r="G43" s="8">
        <v>2.6</v>
      </c>
      <c r="H43" s="10">
        <f t="shared" si="0"/>
        <v>14.46</v>
      </c>
    </row>
    <row r="44" spans="1:8" ht="25.5" x14ac:dyDescent="0.25">
      <c r="A44" s="1">
        <v>41</v>
      </c>
      <c r="B44" s="1" t="s">
        <v>19</v>
      </c>
      <c r="C44" s="1">
        <v>463795</v>
      </c>
      <c r="D44" s="1" t="s">
        <v>90</v>
      </c>
      <c r="E44" s="8">
        <v>8</v>
      </c>
      <c r="F44" s="8">
        <v>9.99</v>
      </c>
      <c r="G44" s="8">
        <v>2.39</v>
      </c>
      <c r="H44" s="10">
        <f t="shared" si="0"/>
        <v>6.79</v>
      </c>
    </row>
    <row r="45" spans="1:8" x14ac:dyDescent="0.25">
      <c r="A45" s="1">
        <v>42</v>
      </c>
      <c r="B45" s="1" t="s">
        <v>19</v>
      </c>
      <c r="C45" s="1" t="s">
        <v>91</v>
      </c>
      <c r="D45" s="1" t="s">
        <v>92</v>
      </c>
      <c r="E45" s="8">
        <v>0</v>
      </c>
      <c r="F45" s="8">
        <v>9.58</v>
      </c>
      <c r="G45" s="8">
        <v>9.98</v>
      </c>
      <c r="H45" s="10">
        <f t="shared" si="0"/>
        <v>9.7799999999999994</v>
      </c>
    </row>
    <row r="46" spans="1:8" x14ac:dyDescent="0.25">
      <c r="A46" s="1">
        <v>43</v>
      </c>
      <c r="B46" s="1" t="s">
        <v>19</v>
      </c>
      <c r="C46" s="1" t="s">
        <v>93</v>
      </c>
      <c r="D46" s="1" t="s">
        <v>94</v>
      </c>
      <c r="E46" s="8">
        <v>7.8</v>
      </c>
      <c r="F46" s="8">
        <v>0</v>
      </c>
      <c r="G46" s="8">
        <v>3.99</v>
      </c>
      <c r="H46" s="10">
        <f t="shared" si="0"/>
        <v>5.9</v>
      </c>
    </row>
    <row r="47" spans="1:8" x14ac:dyDescent="0.25">
      <c r="A47" s="1">
        <v>44</v>
      </c>
      <c r="B47" s="1" t="s">
        <v>19</v>
      </c>
      <c r="C47" s="1" t="s">
        <v>95</v>
      </c>
      <c r="D47" s="1" t="s">
        <v>96</v>
      </c>
      <c r="E47" s="8">
        <v>15</v>
      </c>
      <c r="F47" s="8">
        <v>18.989999999999998</v>
      </c>
      <c r="G47" s="8">
        <v>6</v>
      </c>
      <c r="H47" s="10">
        <f t="shared" si="0"/>
        <v>13.33</v>
      </c>
    </row>
    <row r="48" spans="1:8" x14ac:dyDescent="0.25">
      <c r="A48" s="1">
        <v>45</v>
      </c>
      <c r="B48" s="1" t="s">
        <v>19</v>
      </c>
      <c r="C48" s="1" t="s">
        <v>97</v>
      </c>
      <c r="D48" s="1" t="s">
        <v>98</v>
      </c>
      <c r="E48" s="8">
        <v>17</v>
      </c>
      <c r="F48" s="8">
        <v>0</v>
      </c>
      <c r="G48" s="8">
        <v>24.95</v>
      </c>
      <c r="H48" s="10">
        <f t="shared" si="0"/>
        <v>20.98</v>
      </c>
    </row>
    <row r="49" spans="1:8" ht="25.5" x14ac:dyDescent="0.25">
      <c r="A49" s="1">
        <v>46</v>
      </c>
      <c r="B49" s="1" t="s">
        <v>19</v>
      </c>
      <c r="C49" s="1" t="s">
        <v>99</v>
      </c>
      <c r="D49" s="1" t="s">
        <v>100</v>
      </c>
      <c r="E49" s="8">
        <v>20</v>
      </c>
      <c r="F49" s="8">
        <v>15.99</v>
      </c>
      <c r="G49" s="8">
        <v>24.45</v>
      </c>
      <c r="H49" s="10">
        <f t="shared" si="0"/>
        <v>20.149999999999999</v>
      </c>
    </row>
    <row r="50" spans="1:8" ht="25.5" x14ac:dyDescent="0.25">
      <c r="A50" s="1">
        <v>47</v>
      </c>
      <c r="B50" s="1" t="s">
        <v>19</v>
      </c>
      <c r="C50" s="1">
        <v>463806</v>
      </c>
      <c r="D50" s="1" t="s">
        <v>101</v>
      </c>
      <c r="E50" s="8">
        <v>7</v>
      </c>
      <c r="F50" s="8">
        <v>13.89</v>
      </c>
      <c r="G50" s="8">
        <v>2.6</v>
      </c>
      <c r="H50" s="10">
        <f t="shared" si="0"/>
        <v>7.83</v>
      </c>
    </row>
    <row r="51" spans="1:8" x14ac:dyDescent="0.25">
      <c r="A51" s="1">
        <v>48</v>
      </c>
      <c r="B51" s="1" t="s">
        <v>19</v>
      </c>
      <c r="C51" s="1">
        <v>463807</v>
      </c>
      <c r="D51" s="1" t="s">
        <v>102</v>
      </c>
      <c r="E51" s="8">
        <v>16</v>
      </c>
      <c r="F51" s="8">
        <v>0</v>
      </c>
      <c r="G51" s="8">
        <v>2</v>
      </c>
      <c r="H51" s="10">
        <f t="shared" si="0"/>
        <v>9</v>
      </c>
    </row>
    <row r="52" spans="1:8" ht="25.5" x14ac:dyDescent="0.25">
      <c r="A52" s="1">
        <v>49</v>
      </c>
      <c r="B52" s="1" t="s">
        <v>2</v>
      </c>
      <c r="C52" s="1">
        <v>445194</v>
      </c>
      <c r="D52" s="1" t="s">
        <v>103</v>
      </c>
      <c r="E52" s="8">
        <v>0</v>
      </c>
      <c r="F52" s="8">
        <v>2.19</v>
      </c>
      <c r="G52" s="8">
        <v>2.29</v>
      </c>
      <c r="H52" s="10">
        <f t="shared" si="0"/>
        <v>2.2400000000000002</v>
      </c>
    </row>
    <row r="53" spans="1:8" ht="38.25" x14ac:dyDescent="0.25">
      <c r="A53" s="1">
        <v>50</v>
      </c>
      <c r="B53" s="1" t="s">
        <v>19</v>
      </c>
      <c r="C53" s="1">
        <v>464515</v>
      </c>
      <c r="D53" s="1" t="s">
        <v>104</v>
      </c>
      <c r="E53" s="8">
        <v>0</v>
      </c>
      <c r="F53" s="8">
        <v>51.9</v>
      </c>
      <c r="G53" s="8">
        <v>54.99</v>
      </c>
      <c r="H53" s="10">
        <f t="shared" si="0"/>
        <v>53.45</v>
      </c>
    </row>
    <row r="54" spans="1:8" ht="38.25" x14ac:dyDescent="0.25">
      <c r="A54" s="1">
        <v>51</v>
      </c>
      <c r="B54" s="1" t="s">
        <v>19</v>
      </c>
      <c r="C54" s="1" t="s">
        <v>105</v>
      </c>
      <c r="D54" s="1" t="s">
        <v>106</v>
      </c>
      <c r="E54" s="8">
        <v>0</v>
      </c>
      <c r="F54" s="8">
        <v>49.9</v>
      </c>
      <c r="G54" s="8">
        <v>24.9</v>
      </c>
      <c r="H54" s="10">
        <f t="shared" si="0"/>
        <v>37.4</v>
      </c>
    </row>
    <row r="55" spans="1:8" ht="38.25" x14ac:dyDescent="0.25">
      <c r="A55" s="1">
        <v>52</v>
      </c>
      <c r="B55" s="1" t="s">
        <v>2</v>
      </c>
      <c r="C55" s="1">
        <v>442811</v>
      </c>
      <c r="D55" s="1" t="s">
        <v>107</v>
      </c>
      <c r="E55" s="8">
        <v>0</v>
      </c>
      <c r="F55" s="8">
        <v>6.69</v>
      </c>
      <c r="G55" s="8">
        <v>6.49</v>
      </c>
      <c r="H55" s="10">
        <f t="shared" si="0"/>
        <v>6.59</v>
      </c>
    </row>
    <row r="56" spans="1:8" ht="38.25" x14ac:dyDescent="0.25">
      <c r="A56" s="1">
        <v>53</v>
      </c>
      <c r="B56" s="1" t="s">
        <v>2</v>
      </c>
      <c r="C56" s="1" t="s">
        <v>108</v>
      </c>
      <c r="D56" s="1" t="s">
        <v>109</v>
      </c>
      <c r="E56" s="8">
        <v>0</v>
      </c>
      <c r="F56" s="8">
        <v>8.99</v>
      </c>
      <c r="G56" s="8">
        <v>8.99</v>
      </c>
      <c r="H56" s="10">
        <f t="shared" si="0"/>
        <v>8.99</v>
      </c>
    </row>
  </sheetData>
  <mergeCells count="2">
    <mergeCell ref="A1:H1"/>
    <mergeCell ref="A2:H2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924EF-00D6-4D60-AFBA-FBC8A4C27A55}">
  <dimension ref="A1:L56"/>
  <sheetViews>
    <sheetView workbookViewId="0">
      <selection activeCell="L3" sqref="L1:L1048576"/>
    </sheetView>
  </sheetViews>
  <sheetFormatPr defaultRowHeight="12.75" x14ac:dyDescent="0.25"/>
  <cols>
    <col min="1" max="1" width="3" style="2" bestFit="1" customWidth="1"/>
    <col min="2" max="2" width="4.85546875" style="2" bestFit="1" customWidth="1"/>
    <col min="3" max="3" width="8.7109375" style="2" bestFit="1" customWidth="1"/>
    <col min="4" max="4" width="74.85546875" style="2" bestFit="1" customWidth="1"/>
    <col min="5" max="6" width="14" style="2" bestFit="1" customWidth="1"/>
    <col min="7" max="7" width="11.5703125" style="2" bestFit="1" customWidth="1"/>
    <col min="8" max="8" width="8.85546875" style="2" bestFit="1" customWidth="1"/>
    <col min="9" max="9" width="11.5703125" style="2" bestFit="1" customWidth="1"/>
    <col min="10" max="10" width="10" style="2" bestFit="1" customWidth="1"/>
    <col min="11" max="11" width="24.28515625" style="2" bestFit="1" customWidth="1"/>
    <col min="12" max="12" width="7.85546875" style="17" bestFit="1" customWidth="1"/>
    <col min="13" max="16384" width="9.140625" style="2"/>
  </cols>
  <sheetData>
    <row r="1" spans="1:12" x14ac:dyDescent="0.25">
      <c r="A1" s="33" t="s">
        <v>116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2" x14ac:dyDescent="0.25">
      <c r="A2" s="35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7"/>
    </row>
    <row r="3" spans="1:12" ht="63.75" x14ac:dyDescent="0.25">
      <c r="A3" s="3" t="s">
        <v>1</v>
      </c>
      <c r="B3" s="3" t="s">
        <v>2</v>
      </c>
      <c r="C3" s="3" t="s">
        <v>3</v>
      </c>
      <c r="D3" s="3" t="s">
        <v>4</v>
      </c>
      <c r="E3" s="6" t="s">
        <v>117</v>
      </c>
      <c r="F3" s="6" t="s">
        <v>12</v>
      </c>
      <c r="G3" s="6" t="s">
        <v>13</v>
      </c>
      <c r="H3" s="6" t="s">
        <v>112</v>
      </c>
      <c r="I3" s="6" t="s">
        <v>113</v>
      </c>
      <c r="J3" s="6" t="s">
        <v>114</v>
      </c>
      <c r="K3" s="6" t="s">
        <v>115</v>
      </c>
      <c r="L3" s="3" t="s">
        <v>17</v>
      </c>
    </row>
    <row r="4" spans="1:12" x14ac:dyDescent="0.25">
      <c r="A4" s="1">
        <v>1</v>
      </c>
      <c r="B4" s="1" t="s">
        <v>19</v>
      </c>
      <c r="C4" s="1" t="s">
        <v>20</v>
      </c>
      <c r="D4" s="1" t="s">
        <v>21</v>
      </c>
      <c r="E4" s="9">
        <v>4.9400000000000004</v>
      </c>
      <c r="F4" s="9">
        <v>4.55</v>
      </c>
      <c r="G4" s="9">
        <v>0</v>
      </c>
      <c r="H4" s="9">
        <v>7.89</v>
      </c>
      <c r="I4" s="9">
        <v>0</v>
      </c>
      <c r="J4" s="9">
        <v>5.99</v>
      </c>
      <c r="K4" s="9">
        <v>5.9</v>
      </c>
      <c r="L4" s="10">
        <f>ROUND(AVERAGEIF(E4:K4,"&gt;0",E4:K4),2)</f>
        <v>5.85</v>
      </c>
    </row>
    <row r="5" spans="1:12" x14ac:dyDescent="0.25">
      <c r="A5" s="1">
        <v>2</v>
      </c>
      <c r="B5" s="1" t="s">
        <v>2</v>
      </c>
      <c r="C5" s="1">
        <v>464374</v>
      </c>
      <c r="D5" s="1" t="s">
        <v>22</v>
      </c>
      <c r="E5" s="9">
        <v>13.99</v>
      </c>
      <c r="F5" s="9">
        <v>10.27</v>
      </c>
      <c r="G5" s="9">
        <v>0</v>
      </c>
      <c r="H5" s="9">
        <v>9.99</v>
      </c>
      <c r="I5" s="9">
        <v>0</v>
      </c>
      <c r="J5" s="9">
        <v>7.16</v>
      </c>
      <c r="K5" s="9">
        <v>0</v>
      </c>
      <c r="L5" s="10">
        <f t="shared" ref="L5:L56" si="0">ROUND(AVERAGEIF(E5:K5,"&gt;0",E5:K5),2)</f>
        <v>10.35</v>
      </c>
    </row>
    <row r="6" spans="1:12" ht="25.5" x14ac:dyDescent="0.25">
      <c r="A6" s="1">
        <v>3</v>
      </c>
      <c r="B6" s="1" t="s">
        <v>19</v>
      </c>
      <c r="C6" s="1" t="s">
        <v>23</v>
      </c>
      <c r="D6" s="1" t="s">
        <v>24</v>
      </c>
      <c r="E6" s="9">
        <v>4.49</v>
      </c>
      <c r="F6" s="9">
        <v>3.77</v>
      </c>
      <c r="G6" s="9">
        <v>0</v>
      </c>
      <c r="H6" s="9">
        <v>1.99</v>
      </c>
      <c r="I6" s="9">
        <v>0</v>
      </c>
      <c r="J6" s="9">
        <v>5</v>
      </c>
      <c r="K6" s="9">
        <v>5.5</v>
      </c>
      <c r="L6" s="10">
        <f t="shared" si="0"/>
        <v>4.1500000000000004</v>
      </c>
    </row>
    <row r="7" spans="1:12" x14ac:dyDescent="0.25">
      <c r="A7" s="1">
        <v>4</v>
      </c>
      <c r="B7" s="1" t="s">
        <v>19</v>
      </c>
      <c r="C7" s="1" t="s">
        <v>25</v>
      </c>
      <c r="D7" s="1" t="s">
        <v>26</v>
      </c>
      <c r="E7" s="9">
        <v>5.99</v>
      </c>
      <c r="F7" s="9">
        <v>3.25</v>
      </c>
      <c r="G7" s="9">
        <v>0</v>
      </c>
      <c r="H7" s="9">
        <v>5.99</v>
      </c>
      <c r="I7" s="9">
        <v>0</v>
      </c>
      <c r="J7" s="9">
        <v>8.24</v>
      </c>
      <c r="K7" s="9">
        <v>7.5</v>
      </c>
      <c r="L7" s="10">
        <f t="shared" si="0"/>
        <v>6.19</v>
      </c>
    </row>
    <row r="8" spans="1:12" x14ac:dyDescent="0.25">
      <c r="A8" s="1">
        <v>5</v>
      </c>
      <c r="B8" s="1" t="s">
        <v>19</v>
      </c>
      <c r="C8" s="1" t="s">
        <v>27</v>
      </c>
      <c r="D8" s="1" t="s">
        <v>28</v>
      </c>
      <c r="E8" s="9">
        <v>5.49</v>
      </c>
      <c r="F8" s="9">
        <v>5.31</v>
      </c>
      <c r="G8" s="9">
        <v>0</v>
      </c>
      <c r="H8" s="9">
        <v>5.99</v>
      </c>
      <c r="I8" s="9">
        <v>0</v>
      </c>
      <c r="J8" s="9">
        <v>4.1399999999999997</v>
      </c>
      <c r="K8" s="9">
        <v>4.9000000000000004</v>
      </c>
      <c r="L8" s="10">
        <f t="shared" si="0"/>
        <v>5.17</v>
      </c>
    </row>
    <row r="9" spans="1:12" x14ac:dyDescent="0.25">
      <c r="A9" s="1">
        <v>6</v>
      </c>
      <c r="B9" s="1" t="s">
        <v>19</v>
      </c>
      <c r="C9" s="1">
        <v>464398</v>
      </c>
      <c r="D9" s="1" t="s">
        <v>29</v>
      </c>
      <c r="E9" s="9">
        <v>3.29</v>
      </c>
      <c r="F9" s="9">
        <v>3.9</v>
      </c>
      <c r="G9" s="9">
        <v>0</v>
      </c>
      <c r="H9" s="9">
        <v>3.9</v>
      </c>
      <c r="I9" s="9">
        <v>0</v>
      </c>
      <c r="J9" s="9">
        <v>5</v>
      </c>
      <c r="K9" s="9">
        <v>4.5</v>
      </c>
      <c r="L9" s="10">
        <f t="shared" si="0"/>
        <v>4.12</v>
      </c>
    </row>
    <row r="10" spans="1:12" x14ac:dyDescent="0.25">
      <c r="A10" s="1">
        <v>7</v>
      </c>
      <c r="B10" s="1" t="s">
        <v>19</v>
      </c>
      <c r="C10" s="1">
        <v>464405</v>
      </c>
      <c r="D10" s="1" t="s">
        <v>30</v>
      </c>
      <c r="E10" s="9">
        <v>3.49</v>
      </c>
      <c r="F10" s="9">
        <v>5.41</v>
      </c>
      <c r="G10" s="9">
        <v>0</v>
      </c>
      <c r="H10" s="9">
        <v>1.8</v>
      </c>
      <c r="I10" s="9">
        <v>0</v>
      </c>
      <c r="J10" s="9">
        <v>7.37</v>
      </c>
      <c r="K10" s="9" t="s">
        <v>31</v>
      </c>
      <c r="L10" s="10">
        <f t="shared" si="0"/>
        <v>4.5199999999999996</v>
      </c>
    </row>
    <row r="11" spans="1:12" x14ac:dyDescent="0.25">
      <c r="A11" s="1">
        <v>8</v>
      </c>
      <c r="B11" s="1" t="s">
        <v>19</v>
      </c>
      <c r="C11" s="1">
        <v>464407</v>
      </c>
      <c r="D11" s="1" t="s">
        <v>32</v>
      </c>
      <c r="E11" s="9">
        <v>8.99</v>
      </c>
      <c r="F11" s="9">
        <v>6.5</v>
      </c>
      <c r="G11" s="9">
        <v>0</v>
      </c>
      <c r="H11" s="9">
        <v>4.99</v>
      </c>
      <c r="I11" s="9">
        <v>0</v>
      </c>
      <c r="J11" s="9">
        <v>7.65</v>
      </c>
      <c r="K11" s="9">
        <v>8</v>
      </c>
      <c r="L11" s="10">
        <f t="shared" si="0"/>
        <v>7.23</v>
      </c>
    </row>
    <row r="12" spans="1:12" ht="25.5" x14ac:dyDescent="0.25">
      <c r="A12" s="1">
        <v>9</v>
      </c>
      <c r="B12" s="1" t="s">
        <v>19</v>
      </c>
      <c r="C12" s="1" t="s">
        <v>33</v>
      </c>
      <c r="D12" s="1" t="s">
        <v>34</v>
      </c>
      <c r="E12" s="9">
        <v>13.99</v>
      </c>
      <c r="F12" s="9">
        <v>7.15</v>
      </c>
      <c r="G12" s="9">
        <v>0</v>
      </c>
      <c r="H12" s="9">
        <v>9.99</v>
      </c>
      <c r="I12" s="9">
        <v>0</v>
      </c>
      <c r="J12" s="9">
        <v>10.52</v>
      </c>
      <c r="K12" s="9">
        <v>10.5</v>
      </c>
      <c r="L12" s="10">
        <f t="shared" si="0"/>
        <v>10.43</v>
      </c>
    </row>
    <row r="13" spans="1:12" x14ac:dyDescent="0.25">
      <c r="A13" s="1">
        <v>10</v>
      </c>
      <c r="B13" s="1" t="s">
        <v>19</v>
      </c>
      <c r="C13" s="1" t="s">
        <v>35</v>
      </c>
      <c r="D13" s="1" t="s">
        <v>36</v>
      </c>
      <c r="E13" s="9">
        <v>0</v>
      </c>
      <c r="F13" s="9">
        <v>10.27</v>
      </c>
      <c r="G13" s="9">
        <v>0</v>
      </c>
      <c r="H13" s="9">
        <v>0</v>
      </c>
      <c r="I13" s="9">
        <v>0</v>
      </c>
      <c r="J13" s="9">
        <v>0</v>
      </c>
      <c r="K13" s="9">
        <v>14</v>
      </c>
      <c r="L13" s="10">
        <f t="shared" si="0"/>
        <v>12.14</v>
      </c>
    </row>
    <row r="14" spans="1:12" x14ac:dyDescent="0.25">
      <c r="A14" s="1">
        <v>11</v>
      </c>
      <c r="B14" s="1" t="s">
        <v>19</v>
      </c>
      <c r="C14" s="1">
        <v>464418</v>
      </c>
      <c r="D14" s="1" t="s">
        <v>37</v>
      </c>
      <c r="E14" s="9">
        <v>4.99</v>
      </c>
      <c r="F14" s="9">
        <v>3.9</v>
      </c>
      <c r="G14" s="9">
        <v>0</v>
      </c>
      <c r="H14" s="9">
        <v>3.39</v>
      </c>
      <c r="I14" s="9">
        <v>0</v>
      </c>
      <c r="J14" s="9">
        <v>3.99</v>
      </c>
      <c r="K14" s="9">
        <v>3.6</v>
      </c>
      <c r="L14" s="10">
        <f t="shared" si="0"/>
        <v>3.97</v>
      </c>
    </row>
    <row r="15" spans="1:12" x14ac:dyDescent="0.25">
      <c r="A15" s="1">
        <v>12</v>
      </c>
      <c r="B15" s="1" t="s">
        <v>19</v>
      </c>
      <c r="C15" s="1">
        <v>464422</v>
      </c>
      <c r="D15" s="1" t="s">
        <v>38</v>
      </c>
      <c r="E15" s="9">
        <v>10.99</v>
      </c>
      <c r="F15" s="9">
        <v>4.55</v>
      </c>
      <c r="G15" s="9">
        <v>0</v>
      </c>
      <c r="H15" s="9">
        <v>4.99</v>
      </c>
      <c r="I15" s="9">
        <v>0</v>
      </c>
      <c r="J15" s="9">
        <v>7.5</v>
      </c>
      <c r="K15" s="9">
        <v>7.8</v>
      </c>
      <c r="L15" s="10">
        <f t="shared" si="0"/>
        <v>7.17</v>
      </c>
    </row>
    <row r="16" spans="1:12" ht="25.5" x14ac:dyDescent="0.25">
      <c r="A16" s="1">
        <v>13</v>
      </c>
      <c r="B16" s="1" t="s">
        <v>19</v>
      </c>
      <c r="C16" s="1" t="s">
        <v>39</v>
      </c>
      <c r="D16" s="1" t="s">
        <v>40</v>
      </c>
      <c r="E16" s="9">
        <v>9.99</v>
      </c>
      <c r="F16" s="9">
        <v>0</v>
      </c>
      <c r="G16" s="9">
        <v>0</v>
      </c>
      <c r="H16" s="9">
        <v>6.99</v>
      </c>
      <c r="I16" s="9">
        <v>0</v>
      </c>
      <c r="J16" s="9">
        <v>27.7</v>
      </c>
      <c r="K16" s="9">
        <v>50</v>
      </c>
      <c r="L16" s="10">
        <f t="shared" si="0"/>
        <v>23.67</v>
      </c>
    </row>
    <row r="17" spans="1:12" ht="25.5" x14ac:dyDescent="0.25">
      <c r="A17" s="1">
        <v>14</v>
      </c>
      <c r="B17" s="1" t="s">
        <v>19</v>
      </c>
      <c r="C17" s="1" t="s">
        <v>41</v>
      </c>
      <c r="D17" s="1" t="s">
        <v>42</v>
      </c>
      <c r="E17" s="9">
        <v>8.99</v>
      </c>
      <c r="F17" s="9">
        <v>15.6</v>
      </c>
      <c r="G17" s="9">
        <v>0</v>
      </c>
      <c r="H17" s="9">
        <v>19.989999999999998</v>
      </c>
      <c r="I17" s="9">
        <v>0</v>
      </c>
      <c r="J17" s="9">
        <v>16.600000000000001</v>
      </c>
      <c r="K17" s="9">
        <v>19</v>
      </c>
      <c r="L17" s="10">
        <f t="shared" si="0"/>
        <v>16.04</v>
      </c>
    </row>
    <row r="18" spans="1:12" x14ac:dyDescent="0.25">
      <c r="A18" s="1">
        <v>15</v>
      </c>
      <c r="B18" s="1" t="s">
        <v>19</v>
      </c>
      <c r="C18" s="1" t="s">
        <v>43</v>
      </c>
      <c r="D18" s="1" t="s">
        <v>44</v>
      </c>
      <c r="E18" s="9">
        <v>0</v>
      </c>
      <c r="F18" s="9">
        <v>7.15</v>
      </c>
      <c r="G18" s="9">
        <v>0</v>
      </c>
      <c r="H18" s="9">
        <v>12.99</v>
      </c>
      <c r="I18" s="9">
        <v>0</v>
      </c>
      <c r="J18" s="9">
        <v>5.58</v>
      </c>
      <c r="K18" s="9">
        <v>6.9</v>
      </c>
      <c r="L18" s="10">
        <f t="shared" si="0"/>
        <v>8.16</v>
      </c>
    </row>
    <row r="19" spans="1:12" ht="25.5" x14ac:dyDescent="0.25">
      <c r="A19" s="1">
        <v>16</v>
      </c>
      <c r="B19" s="1" t="s">
        <v>19</v>
      </c>
      <c r="C19" s="1" t="s">
        <v>45</v>
      </c>
      <c r="D19" s="1" t="s">
        <v>46</v>
      </c>
      <c r="E19" s="9">
        <v>10.99</v>
      </c>
      <c r="F19" s="9">
        <v>12.09</v>
      </c>
      <c r="G19" s="9">
        <v>0</v>
      </c>
      <c r="H19" s="9">
        <v>17.39</v>
      </c>
      <c r="I19" s="9">
        <v>0</v>
      </c>
      <c r="J19" s="9">
        <v>11.84</v>
      </c>
      <c r="K19" s="9">
        <v>13.5</v>
      </c>
      <c r="L19" s="10">
        <f t="shared" si="0"/>
        <v>13.16</v>
      </c>
    </row>
    <row r="20" spans="1:12" x14ac:dyDescent="0.25">
      <c r="A20" s="1">
        <v>17</v>
      </c>
      <c r="B20" s="1" t="s">
        <v>19</v>
      </c>
      <c r="C20" s="1" t="s">
        <v>47</v>
      </c>
      <c r="D20" s="1" t="s">
        <v>48</v>
      </c>
      <c r="E20" s="9">
        <v>3.99</v>
      </c>
      <c r="F20" s="9">
        <v>4.9800000000000004</v>
      </c>
      <c r="G20" s="9">
        <v>0</v>
      </c>
      <c r="H20" s="9">
        <v>5.29</v>
      </c>
      <c r="I20" s="9">
        <v>0</v>
      </c>
      <c r="J20" s="9">
        <v>9.17</v>
      </c>
      <c r="K20" s="9">
        <v>9.9</v>
      </c>
      <c r="L20" s="10">
        <f t="shared" si="0"/>
        <v>6.67</v>
      </c>
    </row>
    <row r="21" spans="1:12" x14ac:dyDescent="0.25">
      <c r="A21" s="1">
        <v>18</v>
      </c>
      <c r="B21" s="1" t="s">
        <v>19</v>
      </c>
      <c r="C21" s="1" t="s">
        <v>49</v>
      </c>
      <c r="D21" s="1" t="s">
        <v>50</v>
      </c>
      <c r="E21" s="9">
        <v>34.9</v>
      </c>
      <c r="F21" s="9">
        <v>28.6</v>
      </c>
      <c r="G21" s="9">
        <v>0</v>
      </c>
      <c r="H21" s="9">
        <v>41.9</v>
      </c>
      <c r="I21" s="9">
        <v>0</v>
      </c>
      <c r="J21" s="9">
        <v>30</v>
      </c>
      <c r="K21" s="9">
        <v>35</v>
      </c>
      <c r="L21" s="10">
        <f t="shared" si="0"/>
        <v>34.08</v>
      </c>
    </row>
    <row r="22" spans="1:12" x14ac:dyDescent="0.25">
      <c r="A22" s="1">
        <v>19</v>
      </c>
      <c r="B22" s="1" t="s">
        <v>19</v>
      </c>
      <c r="C22" s="1" t="s">
        <v>51</v>
      </c>
      <c r="D22" s="1" t="s">
        <v>52</v>
      </c>
      <c r="E22" s="9">
        <v>0</v>
      </c>
      <c r="F22" s="9">
        <v>22.5</v>
      </c>
      <c r="G22" s="9">
        <v>0</v>
      </c>
      <c r="H22" s="9">
        <v>3.9</v>
      </c>
      <c r="I22" s="9">
        <v>0</v>
      </c>
      <c r="J22" s="9">
        <v>14.75</v>
      </c>
      <c r="K22" s="9">
        <v>0</v>
      </c>
      <c r="L22" s="10">
        <f t="shared" si="0"/>
        <v>13.72</v>
      </c>
    </row>
    <row r="23" spans="1:12" x14ac:dyDescent="0.25">
      <c r="A23" s="1">
        <v>20</v>
      </c>
      <c r="B23" s="1" t="s">
        <v>19</v>
      </c>
      <c r="C23" s="1" t="s">
        <v>53</v>
      </c>
      <c r="D23" s="1" t="s">
        <v>54</v>
      </c>
      <c r="E23" s="9">
        <v>3.5</v>
      </c>
      <c r="F23" s="9">
        <v>4.9800000000000004</v>
      </c>
      <c r="G23" s="9">
        <v>0</v>
      </c>
      <c r="H23" s="9">
        <v>4.8499999999999996</v>
      </c>
      <c r="I23" s="9">
        <v>0</v>
      </c>
      <c r="J23" s="9">
        <v>7.98</v>
      </c>
      <c r="K23" s="9">
        <v>9.9</v>
      </c>
      <c r="L23" s="10">
        <f t="shared" si="0"/>
        <v>6.24</v>
      </c>
    </row>
    <row r="24" spans="1:12" x14ac:dyDescent="0.25">
      <c r="A24" s="1">
        <v>21</v>
      </c>
      <c r="B24" s="1" t="s">
        <v>19</v>
      </c>
      <c r="C24" s="1">
        <v>463837</v>
      </c>
      <c r="D24" s="1" t="s">
        <v>55</v>
      </c>
      <c r="E24" s="9">
        <v>8.99</v>
      </c>
      <c r="F24" s="9">
        <v>3.8</v>
      </c>
      <c r="G24" s="9">
        <v>0</v>
      </c>
      <c r="H24" s="9">
        <v>9.49</v>
      </c>
      <c r="I24" s="9">
        <v>0</v>
      </c>
      <c r="J24" s="9">
        <v>7.69</v>
      </c>
      <c r="K24" s="9">
        <v>10</v>
      </c>
      <c r="L24" s="10">
        <f t="shared" si="0"/>
        <v>7.99</v>
      </c>
    </row>
    <row r="25" spans="1:12" x14ac:dyDescent="0.25">
      <c r="A25" s="1">
        <v>22</v>
      </c>
      <c r="B25" s="1" t="s">
        <v>19</v>
      </c>
      <c r="C25" s="1">
        <v>463782</v>
      </c>
      <c r="D25" s="1" t="s">
        <v>56</v>
      </c>
      <c r="E25" s="9">
        <v>3.99</v>
      </c>
      <c r="F25" s="9">
        <v>1.99</v>
      </c>
      <c r="G25" s="9">
        <v>0</v>
      </c>
      <c r="H25" s="9">
        <v>4.9000000000000004</v>
      </c>
      <c r="I25" s="9">
        <v>0</v>
      </c>
      <c r="J25" s="9">
        <v>5.28</v>
      </c>
      <c r="K25" s="9">
        <v>6.5</v>
      </c>
      <c r="L25" s="10">
        <f t="shared" si="0"/>
        <v>4.53</v>
      </c>
    </row>
    <row r="26" spans="1:12" x14ac:dyDescent="0.25">
      <c r="A26" s="1">
        <v>23</v>
      </c>
      <c r="B26" s="1" t="s">
        <v>19</v>
      </c>
      <c r="C26" s="1" t="s">
        <v>57</v>
      </c>
      <c r="D26" s="1" t="s">
        <v>58</v>
      </c>
      <c r="E26" s="9">
        <v>2.5</v>
      </c>
      <c r="F26" s="9">
        <v>2.4900000000000002</v>
      </c>
      <c r="G26" s="9">
        <v>0</v>
      </c>
      <c r="H26" s="9">
        <v>2.25</v>
      </c>
      <c r="I26" s="9">
        <v>0</v>
      </c>
      <c r="J26" s="9">
        <v>16.89</v>
      </c>
      <c r="K26" s="9">
        <v>18</v>
      </c>
      <c r="L26" s="10">
        <f t="shared" si="0"/>
        <v>8.43</v>
      </c>
    </row>
    <row r="27" spans="1:12" x14ac:dyDescent="0.25">
      <c r="A27" s="1">
        <v>24</v>
      </c>
      <c r="B27" s="1" t="s">
        <v>19</v>
      </c>
      <c r="C27" s="1" t="s">
        <v>59</v>
      </c>
      <c r="D27" s="1" t="s">
        <v>60</v>
      </c>
      <c r="E27" s="9">
        <v>3.5</v>
      </c>
      <c r="F27" s="9">
        <v>2.99</v>
      </c>
      <c r="G27" s="9">
        <v>0</v>
      </c>
      <c r="H27" s="9">
        <v>4.49</v>
      </c>
      <c r="I27" s="9">
        <v>0</v>
      </c>
      <c r="J27" s="9">
        <v>10.16</v>
      </c>
      <c r="K27" s="9">
        <v>10.5</v>
      </c>
      <c r="L27" s="10">
        <f t="shared" si="0"/>
        <v>6.33</v>
      </c>
    </row>
    <row r="28" spans="1:12" x14ac:dyDescent="0.25">
      <c r="A28" s="1">
        <v>25</v>
      </c>
      <c r="B28" s="1" t="s">
        <v>19</v>
      </c>
      <c r="C28" s="1" t="s">
        <v>61</v>
      </c>
      <c r="D28" s="1" t="s">
        <v>62</v>
      </c>
      <c r="E28" s="9">
        <v>8.99</v>
      </c>
      <c r="F28" s="9">
        <v>10.9</v>
      </c>
      <c r="G28" s="9">
        <v>0</v>
      </c>
      <c r="H28" s="9">
        <v>7.15</v>
      </c>
      <c r="I28" s="9">
        <v>0</v>
      </c>
      <c r="J28" s="9">
        <v>8.9</v>
      </c>
      <c r="K28" s="9">
        <v>11</v>
      </c>
      <c r="L28" s="10">
        <f t="shared" si="0"/>
        <v>9.39</v>
      </c>
    </row>
    <row r="29" spans="1:12" x14ac:dyDescent="0.25">
      <c r="A29" s="1">
        <v>26</v>
      </c>
      <c r="B29" s="1" t="s">
        <v>19</v>
      </c>
      <c r="C29" s="1" t="s">
        <v>63</v>
      </c>
      <c r="D29" s="1" t="s">
        <v>64</v>
      </c>
      <c r="E29" s="9">
        <v>3.99</v>
      </c>
      <c r="F29" s="9">
        <v>4.9800000000000004</v>
      </c>
      <c r="G29" s="9">
        <v>0</v>
      </c>
      <c r="H29" s="9">
        <v>4.49</v>
      </c>
      <c r="I29" s="9">
        <v>0</v>
      </c>
      <c r="J29" s="9">
        <v>9.33</v>
      </c>
      <c r="K29" s="9">
        <v>8.5</v>
      </c>
      <c r="L29" s="10">
        <f t="shared" si="0"/>
        <v>6.26</v>
      </c>
    </row>
    <row r="30" spans="1:12" x14ac:dyDescent="0.25">
      <c r="A30" s="1">
        <v>27</v>
      </c>
      <c r="B30" s="1" t="s">
        <v>19</v>
      </c>
      <c r="C30" s="1" t="s">
        <v>65</v>
      </c>
      <c r="D30" s="1" t="s">
        <v>66</v>
      </c>
      <c r="E30" s="9">
        <v>0</v>
      </c>
      <c r="F30" s="9">
        <v>4.4800000000000004</v>
      </c>
      <c r="G30" s="9">
        <v>0</v>
      </c>
      <c r="H30" s="9">
        <v>0</v>
      </c>
      <c r="I30" s="9">
        <v>0</v>
      </c>
      <c r="J30" s="9">
        <v>9.26</v>
      </c>
      <c r="K30" s="9">
        <v>10.9</v>
      </c>
      <c r="L30" s="10">
        <f t="shared" si="0"/>
        <v>8.2100000000000009</v>
      </c>
    </row>
    <row r="31" spans="1:12" x14ac:dyDescent="0.25">
      <c r="A31" s="1">
        <v>28</v>
      </c>
      <c r="B31" s="1" t="s">
        <v>19</v>
      </c>
      <c r="C31" s="1" t="s">
        <v>67</v>
      </c>
      <c r="D31" s="1" t="s">
        <v>68</v>
      </c>
      <c r="E31" s="9">
        <v>5.99</v>
      </c>
      <c r="F31" s="9">
        <v>4.9800000000000004</v>
      </c>
      <c r="G31" s="9">
        <v>0</v>
      </c>
      <c r="H31" s="9">
        <v>3.99</v>
      </c>
      <c r="I31" s="9">
        <v>0</v>
      </c>
      <c r="J31" s="9">
        <v>5.99</v>
      </c>
      <c r="K31" s="9">
        <v>4.8</v>
      </c>
      <c r="L31" s="10">
        <f t="shared" si="0"/>
        <v>5.15</v>
      </c>
    </row>
    <row r="32" spans="1:12" x14ac:dyDescent="0.25">
      <c r="A32" s="1">
        <v>29</v>
      </c>
      <c r="B32" s="1" t="s">
        <v>19</v>
      </c>
      <c r="C32" s="1" t="s">
        <v>69</v>
      </c>
      <c r="D32" s="1" t="s">
        <v>70</v>
      </c>
      <c r="E32" s="9">
        <v>4.5</v>
      </c>
      <c r="F32" s="9">
        <v>4.59</v>
      </c>
      <c r="G32" s="9">
        <v>0</v>
      </c>
      <c r="H32" s="9">
        <v>4.8499999999999996</v>
      </c>
      <c r="I32" s="9">
        <v>0</v>
      </c>
      <c r="J32" s="9">
        <v>11.2</v>
      </c>
      <c r="K32" s="9">
        <v>11</v>
      </c>
      <c r="L32" s="10">
        <f t="shared" si="0"/>
        <v>7.23</v>
      </c>
    </row>
    <row r="33" spans="1:12" x14ac:dyDescent="0.25">
      <c r="A33" s="1">
        <v>30</v>
      </c>
      <c r="B33" s="1" t="s">
        <v>19</v>
      </c>
      <c r="C33" s="1">
        <v>615267</v>
      </c>
      <c r="D33" s="1" t="s">
        <v>71</v>
      </c>
      <c r="E33" s="9">
        <v>2.5</v>
      </c>
      <c r="F33" s="9">
        <v>2.4900000000000002</v>
      </c>
      <c r="G33" s="9">
        <v>0</v>
      </c>
      <c r="H33" s="9">
        <v>2.25</v>
      </c>
      <c r="I33" s="9">
        <v>0</v>
      </c>
      <c r="J33" s="9">
        <v>19.36</v>
      </c>
      <c r="K33" s="9">
        <v>19</v>
      </c>
      <c r="L33" s="10">
        <f t="shared" si="0"/>
        <v>9.1199999999999992</v>
      </c>
    </row>
    <row r="34" spans="1:12" x14ac:dyDescent="0.25">
      <c r="A34" s="1">
        <v>31</v>
      </c>
      <c r="B34" s="1" t="s">
        <v>19</v>
      </c>
      <c r="C34" s="1" t="s">
        <v>72</v>
      </c>
      <c r="D34" s="1" t="s">
        <v>73</v>
      </c>
      <c r="E34" s="9">
        <v>4.6900000000000004</v>
      </c>
      <c r="F34" s="9">
        <v>1.3</v>
      </c>
      <c r="G34" s="9">
        <v>0</v>
      </c>
      <c r="H34" s="9">
        <v>2.99</v>
      </c>
      <c r="I34" s="9">
        <v>0</v>
      </c>
      <c r="J34" s="9">
        <v>5</v>
      </c>
      <c r="K34" s="9">
        <v>4.5</v>
      </c>
      <c r="L34" s="10">
        <f t="shared" si="0"/>
        <v>3.7</v>
      </c>
    </row>
    <row r="35" spans="1:12" ht="25.5" x14ac:dyDescent="0.25">
      <c r="A35" s="1">
        <v>32</v>
      </c>
      <c r="B35" s="1" t="s">
        <v>19</v>
      </c>
      <c r="C35" s="1" t="s">
        <v>74</v>
      </c>
      <c r="D35" s="1" t="s">
        <v>75</v>
      </c>
      <c r="E35" s="9">
        <v>4.99</v>
      </c>
      <c r="F35" s="9">
        <v>5.23</v>
      </c>
      <c r="G35" s="9">
        <v>0</v>
      </c>
      <c r="H35" s="9">
        <v>4.99</v>
      </c>
      <c r="I35" s="9">
        <v>0</v>
      </c>
      <c r="J35" s="9">
        <v>5.09</v>
      </c>
      <c r="K35" s="9">
        <v>5.7</v>
      </c>
      <c r="L35" s="10">
        <f t="shared" si="0"/>
        <v>5.2</v>
      </c>
    </row>
    <row r="36" spans="1:12" x14ac:dyDescent="0.25">
      <c r="A36" s="1">
        <v>33</v>
      </c>
      <c r="B36" s="1" t="s">
        <v>19</v>
      </c>
      <c r="C36" s="1" t="s">
        <v>76</v>
      </c>
      <c r="D36" s="1" t="s">
        <v>77</v>
      </c>
      <c r="E36" s="9">
        <v>3.99</v>
      </c>
      <c r="F36" s="9">
        <v>1.76</v>
      </c>
      <c r="G36" s="9">
        <v>0</v>
      </c>
      <c r="H36" s="9">
        <v>3.95</v>
      </c>
      <c r="I36" s="9">
        <v>0</v>
      </c>
      <c r="J36" s="9">
        <v>4.3899999999999997</v>
      </c>
      <c r="K36" s="9">
        <v>4.5</v>
      </c>
      <c r="L36" s="10">
        <f t="shared" si="0"/>
        <v>3.72</v>
      </c>
    </row>
    <row r="37" spans="1:12" x14ac:dyDescent="0.25">
      <c r="A37" s="1">
        <v>34</v>
      </c>
      <c r="B37" s="1" t="s">
        <v>19</v>
      </c>
      <c r="C37" s="1" t="s">
        <v>78</v>
      </c>
      <c r="D37" s="1" t="s">
        <v>79</v>
      </c>
      <c r="E37" s="9">
        <v>6.99</v>
      </c>
      <c r="F37" s="9">
        <v>4.8499999999999996</v>
      </c>
      <c r="G37" s="9">
        <v>0</v>
      </c>
      <c r="H37" s="9">
        <v>7.15</v>
      </c>
      <c r="I37" s="9">
        <v>0</v>
      </c>
      <c r="J37" s="9">
        <v>5.46</v>
      </c>
      <c r="K37" s="9">
        <v>5</v>
      </c>
      <c r="L37" s="10">
        <f t="shared" si="0"/>
        <v>5.89</v>
      </c>
    </row>
    <row r="38" spans="1:12" x14ac:dyDescent="0.25">
      <c r="A38" s="1">
        <v>35</v>
      </c>
      <c r="B38" s="1" t="s">
        <v>19</v>
      </c>
      <c r="C38" s="1" t="s">
        <v>80</v>
      </c>
      <c r="D38" s="1" t="s">
        <v>81</v>
      </c>
      <c r="E38" s="9">
        <v>4.99</v>
      </c>
      <c r="F38" s="9">
        <v>3.25</v>
      </c>
      <c r="G38" s="9">
        <v>0</v>
      </c>
      <c r="H38" s="9">
        <v>3.5</v>
      </c>
      <c r="I38" s="9">
        <v>0</v>
      </c>
      <c r="J38" s="9">
        <v>5.37</v>
      </c>
      <c r="K38" s="9">
        <v>5</v>
      </c>
      <c r="L38" s="10">
        <f t="shared" si="0"/>
        <v>4.42</v>
      </c>
    </row>
    <row r="39" spans="1:12" x14ac:dyDescent="0.25">
      <c r="A39" s="1">
        <v>36</v>
      </c>
      <c r="B39" s="1" t="s">
        <v>19</v>
      </c>
      <c r="C39" s="1">
        <v>463771</v>
      </c>
      <c r="D39" s="1" t="s">
        <v>82</v>
      </c>
      <c r="E39" s="9" t="s">
        <v>31</v>
      </c>
      <c r="F39" s="9">
        <v>6.5</v>
      </c>
      <c r="G39" s="9">
        <v>0</v>
      </c>
      <c r="H39" s="9">
        <v>9.99</v>
      </c>
      <c r="I39" s="9">
        <v>0</v>
      </c>
      <c r="J39" s="9">
        <v>8.4600000000000009</v>
      </c>
      <c r="K39" s="9">
        <v>0</v>
      </c>
      <c r="L39" s="10">
        <f t="shared" si="0"/>
        <v>8.32</v>
      </c>
    </row>
    <row r="40" spans="1:12" x14ac:dyDescent="0.25">
      <c r="A40" s="1">
        <v>37</v>
      </c>
      <c r="B40" s="1" t="s">
        <v>19</v>
      </c>
      <c r="C40" s="1" t="s">
        <v>83</v>
      </c>
      <c r="D40" s="1" t="s">
        <v>84</v>
      </c>
      <c r="E40" s="9">
        <v>4.59</v>
      </c>
      <c r="F40" s="9">
        <v>2.92</v>
      </c>
      <c r="G40" s="9">
        <v>0</v>
      </c>
      <c r="H40" s="9">
        <v>3.99</v>
      </c>
      <c r="I40" s="9">
        <v>0</v>
      </c>
      <c r="J40" s="9">
        <v>5.67</v>
      </c>
      <c r="K40" s="9">
        <v>5.5</v>
      </c>
      <c r="L40" s="10">
        <f t="shared" si="0"/>
        <v>4.53</v>
      </c>
    </row>
    <row r="41" spans="1:12" x14ac:dyDescent="0.25">
      <c r="A41" s="1">
        <v>38</v>
      </c>
      <c r="B41" s="1" t="s">
        <v>19</v>
      </c>
      <c r="C41" s="1" t="s">
        <v>85</v>
      </c>
      <c r="D41" s="1" t="s">
        <v>86</v>
      </c>
      <c r="E41" s="9">
        <v>8.99</v>
      </c>
      <c r="F41" s="9">
        <v>6.5</v>
      </c>
      <c r="G41" s="9">
        <v>0</v>
      </c>
      <c r="H41" s="9">
        <v>4.99</v>
      </c>
      <c r="I41" s="9">
        <v>0</v>
      </c>
      <c r="J41" s="9">
        <v>3.99</v>
      </c>
      <c r="K41" s="9">
        <v>5.5</v>
      </c>
      <c r="L41" s="10">
        <f t="shared" si="0"/>
        <v>5.99</v>
      </c>
    </row>
    <row r="42" spans="1:12" x14ac:dyDescent="0.25">
      <c r="A42" s="1">
        <v>39</v>
      </c>
      <c r="B42" s="1" t="s">
        <v>19</v>
      </c>
      <c r="C42" s="1" t="s">
        <v>87</v>
      </c>
      <c r="D42" s="1" t="s">
        <v>88</v>
      </c>
      <c r="E42" s="9">
        <v>22.99</v>
      </c>
      <c r="F42" s="9">
        <v>17.55</v>
      </c>
      <c r="G42" s="9">
        <v>0</v>
      </c>
      <c r="H42" s="9">
        <v>18.45</v>
      </c>
      <c r="I42" s="9">
        <v>0</v>
      </c>
      <c r="J42" s="9">
        <v>13.36</v>
      </c>
      <c r="K42" s="9">
        <v>0</v>
      </c>
      <c r="L42" s="10">
        <f t="shared" si="0"/>
        <v>18.09</v>
      </c>
    </row>
    <row r="43" spans="1:12" x14ac:dyDescent="0.25">
      <c r="A43" s="1">
        <v>40</v>
      </c>
      <c r="B43" s="1" t="s">
        <v>19</v>
      </c>
      <c r="C43" s="1">
        <v>463789</v>
      </c>
      <c r="D43" s="1" t="s">
        <v>89</v>
      </c>
      <c r="E43" s="9">
        <v>8.69</v>
      </c>
      <c r="F43" s="9">
        <v>10.27</v>
      </c>
      <c r="G43" s="9">
        <v>0</v>
      </c>
      <c r="H43" s="9">
        <v>9.94</v>
      </c>
      <c r="I43" s="9">
        <v>0</v>
      </c>
      <c r="J43" s="9">
        <v>7.82</v>
      </c>
      <c r="K43" s="9">
        <v>0</v>
      </c>
      <c r="L43" s="10">
        <f t="shared" si="0"/>
        <v>9.18</v>
      </c>
    </row>
    <row r="44" spans="1:12" x14ac:dyDescent="0.25">
      <c r="A44" s="1">
        <v>41</v>
      </c>
      <c r="B44" s="1" t="s">
        <v>19</v>
      </c>
      <c r="C44" s="1">
        <v>463795</v>
      </c>
      <c r="D44" s="1" t="s">
        <v>90</v>
      </c>
      <c r="E44" s="9">
        <v>6.5</v>
      </c>
      <c r="F44" s="9">
        <v>7.15</v>
      </c>
      <c r="G44" s="9">
        <v>0</v>
      </c>
      <c r="H44" s="9">
        <v>0</v>
      </c>
      <c r="I44" s="9">
        <v>0</v>
      </c>
      <c r="J44" s="9">
        <v>7.42</v>
      </c>
      <c r="K44" s="9">
        <v>6.5</v>
      </c>
      <c r="L44" s="10">
        <f t="shared" si="0"/>
        <v>6.89</v>
      </c>
    </row>
    <row r="45" spans="1:12" x14ac:dyDescent="0.25">
      <c r="A45" s="1">
        <v>42</v>
      </c>
      <c r="B45" s="1" t="s">
        <v>19</v>
      </c>
      <c r="C45" s="1" t="s">
        <v>91</v>
      </c>
      <c r="D45" s="1" t="s">
        <v>92</v>
      </c>
      <c r="E45" s="9">
        <v>0</v>
      </c>
      <c r="F45" s="9">
        <v>4.55</v>
      </c>
      <c r="G45" s="9">
        <v>0</v>
      </c>
      <c r="H45" s="9">
        <v>6.35</v>
      </c>
      <c r="I45" s="9">
        <v>0</v>
      </c>
      <c r="J45" s="9">
        <v>6.3</v>
      </c>
      <c r="K45" s="9">
        <v>6.9</v>
      </c>
      <c r="L45" s="10">
        <f t="shared" si="0"/>
        <v>6.03</v>
      </c>
    </row>
    <row r="46" spans="1:12" x14ac:dyDescent="0.25">
      <c r="A46" s="1">
        <v>43</v>
      </c>
      <c r="B46" s="1" t="s">
        <v>19</v>
      </c>
      <c r="C46" s="1" t="s">
        <v>93</v>
      </c>
      <c r="D46" s="1" t="s">
        <v>94</v>
      </c>
      <c r="E46" s="9">
        <v>7.49</v>
      </c>
      <c r="F46" s="9">
        <v>4.55</v>
      </c>
      <c r="G46" s="9">
        <v>0</v>
      </c>
      <c r="H46" s="9">
        <v>4.99</v>
      </c>
      <c r="I46" s="9">
        <v>0</v>
      </c>
      <c r="J46" s="9">
        <v>5.24</v>
      </c>
      <c r="K46" s="9">
        <v>5.5</v>
      </c>
      <c r="L46" s="10">
        <f t="shared" si="0"/>
        <v>5.55</v>
      </c>
    </row>
    <row r="47" spans="1:12" x14ac:dyDescent="0.25">
      <c r="A47" s="1">
        <v>44</v>
      </c>
      <c r="B47" s="1" t="s">
        <v>19</v>
      </c>
      <c r="C47" s="1" t="s">
        <v>95</v>
      </c>
      <c r="D47" s="1" t="s">
        <v>96</v>
      </c>
      <c r="E47" s="9">
        <v>7.99</v>
      </c>
      <c r="F47" s="9">
        <v>5.85</v>
      </c>
      <c r="G47" s="9">
        <v>0</v>
      </c>
      <c r="H47" s="9">
        <v>7.89</v>
      </c>
      <c r="I47" s="9">
        <v>0</v>
      </c>
      <c r="J47" s="9">
        <v>8.94</v>
      </c>
      <c r="K47" s="9">
        <v>8.5</v>
      </c>
      <c r="L47" s="10">
        <f t="shared" si="0"/>
        <v>7.83</v>
      </c>
    </row>
    <row r="48" spans="1:12" x14ac:dyDescent="0.25">
      <c r="A48" s="1">
        <v>45</v>
      </c>
      <c r="B48" s="1" t="s">
        <v>19</v>
      </c>
      <c r="C48" s="1" t="s">
        <v>97</v>
      </c>
      <c r="D48" s="1" t="s">
        <v>98</v>
      </c>
      <c r="E48" s="9">
        <v>3.99</v>
      </c>
      <c r="F48" s="9">
        <v>3.25</v>
      </c>
      <c r="G48" s="9">
        <v>0</v>
      </c>
      <c r="H48" s="9">
        <v>0</v>
      </c>
      <c r="I48" s="9">
        <v>0</v>
      </c>
      <c r="J48" s="9">
        <v>13.57</v>
      </c>
      <c r="K48" s="9">
        <v>15.5</v>
      </c>
      <c r="L48" s="10">
        <f t="shared" si="0"/>
        <v>9.08</v>
      </c>
    </row>
    <row r="49" spans="1:12" x14ac:dyDescent="0.25">
      <c r="A49" s="1">
        <v>46</v>
      </c>
      <c r="B49" s="1" t="s">
        <v>19</v>
      </c>
      <c r="C49" s="1" t="s">
        <v>99</v>
      </c>
      <c r="D49" s="1" t="s">
        <v>100</v>
      </c>
      <c r="E49" s="9">
        <v>4.99</v>
      </c>
      <c r="F49" s="9">
        <v>13</v>
      </c>
      <c r="G49" s="9">
        <v>0</v>
      </c>
      <c r="H49" s="9">
        <v>4.75</v>
      </c>
      <c r="I49" s="9">
        <v>0</v>
      </c>
      <c r="J49" s="9">
        <v>14.89</v>
      </c>
      <c r="K49" s="9">
        <v>0</v>
      </c>
      <c r="L49" s="10">
        <f t="shared" si="0"/>
        <v>9.41</v>
      </c>
    </row>
    <row r="50" spans="1:12" x14ac:dyDescent="0.25">
      <c r="A50" s="1">
        <v>47</v>
      </c>
      <c r="B50" s="1" t="s">
        <v>19</v>
      </c>
      <c r="C50" s="1">
        <v>463806</v>
      </c>
      <c r="D50" s="1" t="s">
        <v>101</v>
      </c>
      <c r="E50" s="9">
        <v>5.99</v>
      </c>
      <c r="F50" s="9">
        <v>7.8</v>
      </c>
      <c r="G50" s="9">
        <v>0</v>
      </c>
      <c r="H50" s="9">
        <v>5.99</v>
      </c>
      <c r="I50" s="9">
        <v>0</v>
      </c>
      <c r="J50" s="9">
        <v>6.46</v>
      </c>
      <c r="K50" s="9">
        <v>6.3</v>
      </c>
      <c r="L50" s="10">
        <f t="shared" si="0"/>
        <v>6.51</v>
      </c>
    </row>
    <row r="51" spans="1:12" x14ac:dyDescent="0.25">
      <c r="A51" s="1">
        <v>48</v>
      </c>
      <c r="B51" s="1" t="s">
        <v>19</v>
      </c>
      <c r="C51" s="1">
        <v>463807</v>
      </c>
      <c r="D51" s="1" t="s">
        <v>102</v>
      </c>
      <c r="E51" s="9">
        <v>34.99</v>
      </c>
      <c r="F51" s="9">
        <v>19.5</v>
      </c>
      <c r="G51" s="9">
        <v>0</v>
      </c>
      <c r="H51" s="9">
        <v>19.989999999999998</v>
      </c>
      <c r="I51" s="9">
        <v>0</v>
      </c>
      <c r="J51" s="9">
        <v>16.399999999999999</v>
      </c>
      <c r="K51" s="9">
        <v>18</v>
      </c>
      <c r="L51" s="10">
        <f t="shared" si="0"/>
        <v>21.78</v>
      </c>
    </row>
    <row r="52" spans="1:12" ht="25.5" x14ac:dyDescent="0.25">
      <c r="A52" s="1">
        <v>49</v>
      </c>
      <c r="B52" s="1" t="s">
        <v>2</v>
      </c>
      <c r="C52" s="1">
        <v>445194</v>
      </c>
      <c r="D52" s="1" t="s">
        <v>103</v>
      </c>
      <c r="E52" s="9">
        <v>0</v>
      </c>
      <c r="F52" s="9">
        <v>0</v>
      </c>
      <c r="G52" s="9">
        <v>2.9</v>
      </c>
      <c r="H52" s="9">
        <v>0</v>
      </c>
      <c r="I52" s="9">
        <v>0</v>
      </c>
      <c r="J52" s="9">
        <v>0</v>
      </c>
      <c r="K52" s="9">
        <v>3.9</v>
      </c>
      <c r="L52" s="10">
        <f t="shared" si="0"/>
        <v>3.4</v>
      </c>
    </row>
    <row r="53" spans="1:12" ht="25.5" x14ac:dyDescent="0.25">
      <c r="A53" s="1">
        <v>50</v>
      </c>
      <c r="B53" s="1" t="s">
        <v>19</v>
      </c>
      <c r="C53" s="1">
        <v>464515</v>
      </c>
      <c r="D53" s="1" t="s">
        <v>104</v>
      </c>
      <c r="E53" s="9">
        <v>0</v>
      </c>
      <c r="F53" s="9">
        <v>0</v>
      </c>
      <c r="G53" s="9">
        <v>0</v>
      </c>
      <c r="H53" s="9">
        <v>0</v>
      </c>
      <c r="I53" s="9">
        <v>27.85</v>
      </c>
      <c r="J53" s="9">
        <v>0</v>
      </c>
      <c r="K53" s="9">
        <v>22</v>
      </c>
      <c r="L53" s="10">
        <f t="shared" si="0"/>
        <v>24.93</v>
      </c>
    </row>
    <row r="54" spans="1:12" ht="25.5" x14ac:dyDescent="0.25">
      <c r="A54" s="1">
        <v>51</v>
      </c>
      <c r="B54" s="1" t="s">
        <v>19</v>
      </c>
      <c r="C54" s="1" t="s">
        <v>105</v>
      </c>
      <c r="D54" s="1" t="s">
        <v>106</v>
      </c>
      <c r="E54" s="9">
        <v>0</v>
      </c>
      <c r="F54" s="9">
        <v>0</v>
      </c>
      <c r="G54" s="9">
        <v>0</v>
      </c>
      <c r="H54" s="9">
        <v>0</v>
      </c>
      <c r="I54" s="9">
        <v>28.25</v>
      </c>
      <c r="J54" s="9">
        <v>0</v>
      </c>
      <c r="K54" s="9">
        <v>30</v>
      </c>
      <c r="L54" s="10">
        <f t="shared" si="0"/>
        <v>29.13</v>
      </c>
    </row>
    <row r="55" spans="1:12" ht="25.5" x14ac:dyDescent="0.25">
      <c r="A55" s="1">
        <v>52</v>
      </c>
      <c r="B55" s="1" t="s">
        <v>2</v>
      </c>
      <c r="C55" s="1">
        <v>442811</v>
      </c>
      <c r="D55" s="1" t="s">
        <v>107</v>
      </c>
      <c r="E55" s="9">
        <v>0</v>
      </c>
      <c r="F55" s="9">
        <v>0</v>
      </c>
      <c r="G55" s="9">
        <v>6.1</v>
      </c>
      <c r="H55" s="9">
        <v>0</v>
      </c>
      <c r="I55" s="9">
        <v>0</v>
      </c>
      <c r="J55" s="9">
        <v>0</v>
      </c>
      <c r="K55" s="9" t="s">
        <v>31</v>
      </c>
      <c r="L55" s="10">
        <f t="shared" si="0"/>
        <v>6.1</v>
      </c>
    </row>
    <row r="56" spans="1:12" ht="25.5" x14ac:dyDescent="0.25">
      <c r="A56" s="1">
        <v>53</v>
      </c>
      <c r="B56" s="1" t="s">
        <v>2</v>
      </c>
      <c r="C56" s="1" t="s">
        <v>108</v>
      </c>
      <c r="D56" s="1" t="s">
        <v>109</v>
      </c>
      <c r="E56" s="9">
        <v>0</v>
      </c>
      <c r="F56" s="9">
        <v>0</v>
      </c>
      <c r="G56" s="9">
        <v>7.9</v>
      </c>
      <c r="H56" s="9">
        <v>0</v>
      </c>
      <c r="I56" s="9">
        <v>0</v>
      </c>
      <c r="J56" s="9">
        <v>0</v>
      </c>
      <c r="K56" s="9" t="s">
        <v>31</v>
      </c>
      <c r="L56" s="10">
        <f t="shared" si="0"/>
        <v>7.9</v>
      </c>
    </row>
  </sheetData>
  <mergeCells count="2">
    <mergeCell ref="A1:L1"/>
    <mergeCell ref="A2:L2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C271F3-3E55-43C0-B333-559FE048560D}">
  <dimension ref="A1:H56"/>
  <sheetViews>
    <sheetView workbookViewId="0">
      <selection activeCell="N49" sqref="N49"/>
    </sheetView>
  </sheetViews>
  <sheetFormatPr defaultRowHeight="12.75" x14ac:dyDescent="0.25"/>
  <cols>
    <col min="1" max="1" width="3" style="30" bestFit="1" customWidth="1"/>
    <col min="2" max="2" width="4.85546875" style="24" bestFit="1" customWidth="1"/>
    <col min="3" max="3" width="8.7109375" style="24" bestFit="1" customWidth="1"/>
    <col min="4" max="4" width="67.85546875" style="24" bestFit="1" customWidth="1"/>
    <col min="5" max="5" width="14.85546875" style="24" bestFit="1" customWidth="1"/>
    <col min="6" max="6" width="10.7109375" style="24" bestFit="1" customWidth="1"/>
    <col min="7" max="7" width="7.85546875" style="24" bestFit="1" customWidth="1"/>
    <col min="8" max="8" width="7.85546875" style="30" bestFit="1" customWidth="1"/>
    <col min="9" max="16384" width="9.140625" style="24"/>
  </cols>
  <sheetData>
    <row r="1" spans="1:8" s="30" customFormat="1" x14ac:dyDescent="0.25">
      <c r="A1" s="33" t="s">
        <v>116</v>
      </c>
      <c r="B1" s="33"/>
      <c r="C1" s="33"/>
      <c r="D1" s="33"/>
      <c r="E1" s="33"/>
      <c r="F1" s="33"/>
      <c r="G1" s="33"/>
      <c r="H1" s="33"/>
    </row>
    <row r="2" spans="1:8" s="30" customFormat="1" x14ac:dyDescent="0.25">
      <c r="A2" s="35" t="s">
        <v>0</v>
      </c>
      <c r="B2" s="36"/>
      <c r="C2" s="36"/>
      <c r="D2" s="36"/>
      <c r="E2" s="36"/>
      <c r="F2" s="36"/>
      <c r="G2" s="36"/>
      <c r="H2" s="37"/>
    </row>
    <row r="3" spans="1:8" s="30" customFormat="1" ht="25.5" x14ac:dyDescent="0.25">
      <c r="A3" s="19" t="s">
        <v>1</v>
      </c>
      <c r="B3" s="19" t="s">
        <v>2</v>
      </c>
      <c r="C3" s="19" t="s">
        <v>3</v>
      </c>
      <c r="D3" s="19" t="s">
        <v>4</v>
      </c>
      <c r="E3" s="45" t="s">
        <v>14</v>
      </c>
      <c r="F3" s="45" t="s">
        <v>15</v>
      </c>
      <c r="G3" s="45" t="s">
        <v>16</v>
      </c>
      <c r="H3" s="19" t="s">
        <v>17</v>
      </c>
    </row>
    <row r="4" spans="1:8" ht="25.5" x14ac:dyDescent="0.25">
      <c r="A4" s="19">
        <v>1</v>
      </c>
      <c r="B4" s="1" t="s">
        <v>19</v>
      </c>
      <c r="C4" s="1" t="s">
        <v>20</v>
      </c>
      <c r="D4" s="1" t="s">
        <v>21</v>
      </c>
      <c r="E4" s="44">
        <v>4.0999999999999996</v>
      </c>
      <c r="F4" s="44">
        <v>9.5399999999999991</v>
      </c>
      <c r="G4" s="44">
        <v>6.18</v>
      </c>
      <c r="H4" s="10">
        <f>ROUND(AVERAGEIF(E4:G4,"&gt;0",E4:G4),2)</f>
        <v>6.61</v>
      </c>
    </row>
    <row r="5" spans="1:8" ht="25.5" x14ac:dyDescent="0.25">
      <c r="A5" s="19">
        <v>2</v>
      </c>
      <c r="B5" s="1" t="s">
        <v>2</v>
      </c>
      <c r="C5" s="1">
        <v>464374</v>
      </c>
      <c r="D5" s="1" t="s">
        <v>22</v>
      </c>
      <c r="E5" s="44">
        <v>8.86</v>
      </c>
      <c r="F5" s="44">
        <v>7.26</v>
      </c>
      <c r="G5" s="44">
        <v>16.2</v>
      </c>
      <c r="H5" s="10">
        <f t="shared" ref="H5:H56" si="0">ROUND(AVERAGEIF(E5:G5,"&gt;0",E5:G5),2)</f>
        <v>10.77</v>
      </c>
    </row>
    <row r="6" spans="1:8" ht="25.5" x14ac:dyDescent="0.25">
      <c r="A6" s="19">
        <v>3</v>
      </c>
      <c r="B6" s="1" t="s">
        <v>19</v>
      </c>
      <c r="C6" s="1" t="s">
        <v>23</v>
      </c>
      <c r="D6" s="1" t="s">
        <v>24</v>
      </c>
      <c r="E6" s="44">
        <v>4.58</v>
      </c>
      <c r="F6" s="44">
        <v>6.04</v>
      </c>
      <c r="G6" s="44">
        <v>8.0299999999999994</v>
      </c>
      <c r="H6" s="10">
        <f t="shared" si="0"/>
        <v>6.22</v>
      </c>
    </row>
    <row r="7" spans="1:8" x14ac:dyDescent="0.25">
      <c r="A7" s="19">
        <v>4</v>
      </c>
      <c r="B7" s="1" t="s">
        <v>19</v>
      </c>
      <c r="C7" s="1" t="s">
        <v>25</v>
      </c>
      <c r="D7" s="1" t="s">
        <v>26</v>
      </c>
      <c r="E7" s="44">
        <v>11.22</v>
      </c>
      <c r="F7" s="44">
        <v>8.4700000000000006</v>
      </c>
      <c r="G7" s="44">
        <v>7.9</v>
      </c>
      <c r="H7" s="10">
        <f t="shared" si="0"/>
        <v>9.1999999999999993</v>
      </c>
    </row>
    <row r="8" spans="1:8" x14ac:dyDescent="0.25">
      <c r="A8" s="19">
        <v>5</v>
      </c>
      <c r="B8" s="1" t="s">
        <v>19</v>
      </c>
      <c r="C8" s="1" t="s">
        <v>27</v>
      </c>
      <c r="D8" s="1" t="s">
        <v>28</v>
      </c>
      <c r="E8" s="44">
        <v>4.1900000000000004</v>
      </c>
      <c r="F8" s="44">
        <v>6.49</v>
      </c>
      <c r="G8" s="44">
        <v>6</v>
      </c>
      <c r="H8" s="10">
        <f t="shared" si="0"/>
        <v>5.56</v>
      </c>
    </row>
    <row r="9" spans="1:8" ht="25.5" x14ac:dyDescent="0.25">
      <c r="A9" s="19">
        <v>6</v>
      </c>
      <c r="B9" s="1" t="s">
        <v>19</v>
      </c>
      <c r="C9" s="1">
        <v>464398</v>
      </c>
      <c r="D9" s="1" t="s">
        <v>29</v>
      </c>
      <c r="E9" s="44">
        <v>5.68</v>
      </c>
      <c r="F9" s="44">
        <v>2.5</v>
      </c>
      <c r="G9" s="44">
        <v>4.12</v>
      </c>
      <c r="H9" s="10">
        <f t="shared" si="0"/>
        <v>4.0999999999999996</v>
      </c>
    </row>
    <row r="10" spans="1:8" ht="25.5" x14ac:dyDescent="0.25">
      <c r="A10" s="19">
        <v>7</v>
      </c>
      <c r="B10" s="1" t="s">
        <v>19</v>
      </c>
      <c r="C10" s="1">
        <v>464405</v>
      </c>
      <c r="D10" s="1" t="s">
        <v>30</v>
      </c>
      <c r="E10" s="44">
        <v>5.69</v>
      </c>
      <c r="F10" s="44">
        <v>7.08</v>
      </c>
      <c r="G10" s="44">
        <v>10</v>
      </c>
      <c r="H10" s="10">
        <f t="shared" si="0"/>
        <v>7.59</v>
      </c>
    </row>
    <row r="11" spans="1:8" ht="25.5" x14ac:dyDescent="0.25">
      <c r="A11" s="19">
        <v>8</v>
      </c>
      <c r="B11" s="1" t="s">
        <v>19</v>
      </c>
      <c r="C11" s="1">
        <v>464407</v>
      </c>
      <c r="D11" s="1" t="s">
        <v>32</v>
      </c>
      <c r="E11" s="44">
        <v>7.63</v>
      </c>
      <c r="F11" s="44">
        <v>7.47</v>
      </c>
      <c r="G11" s="44">
        <v>5.77</v>
      </c>
      <c r="H11" s="10">
        <f t="shared" si="0"/>
        <v>6.96</v>
      </c>
    </row>
    <row r="12" spans="1:8" ht="25.5" x14ac:dyDescent="0.25">
      <c r="A12" s="19">
        <v>9</v>
      </c>
      <c r="B12" s="1" t="s">
        <v>19</v>
      </c>
      <c r="C12" s="1" t="s">
        <v>33</v>
      </c>
      <c r="D12" s="1" t="s">
        <v>34</v>
      </c>
      <c r="E12" s="44">
        <v>10.210000000000001</v>
      </c>
      <c r="F12" s="44">
        <v>12.56</v>
      </c>
      <c r="G12" s="44">
        <v>12.59</v>
      </c>
      <c r="H12" s="10">
        <f t="shared" si="0"/>
        <v>11.79</v>
      </c>
    </row>
    <row r="13" spans="1:8" ht="25.5" x14ac:dyDescent="0.25">
      <c r="A13" s="19">
        <v>10</v>
      </c>
      <c r="B13" s="1" t="s">
        <v>19</v>
      </c>
      <c r="C13" s="1" t="s">
        <v>35</v>
      </c>
      <c r="D13" s="1" t="s">
        <v>36</v>
      </c>
      <c r="E13" s="44" t="s">
        <v>31</v>
      </c>
      <c r="F13" s="44">
        <v>11.73</v>
      </c>
      <c r="G13" s="44">
        <v>12.59</v>
      </c>
      <c r="H13" s="10">
        <f t="shared" si="0"/>
        <v>12.16</v>
      </c>
    </row>
    <row r="14" spans="1:8" ht="25.5" x14ac:dyDescent="0.25">
      <c r="A14" s="19">
        <v>11</v>
      </c>
      <c r="B14" s="1" t="s">
        <v>19</v>
      </c>
      <c r="C14" s="1">
        <v>464418</v>
      </c>
      <c r="D14" s="1" t="s">
        <v>37</v>
      </c>
      <c r="E14" s="44">
        <v>3.25</v>
      </c>
      <c r="F14" s="44">
        <v>4.0999999999999996</v>
      </c>
      <c r="G14" s="44">
        <v>4.4000000000000004</v>
      </c>
      <c r="H14" s="10">
        <f t="shared" si="0"/>
        <v>3.92</v>
      </c>
    </row>
    <row r="15" spans="1:8" x14ac:dyDescent="0.25">
      <c r="A15" s="19">
        <v>12</v>
      </c>
      <c r="B15" s="1" t="s">
        <v>19</v>
      </c>
      <c r="C15" s="1">
        <v>464422</v>
      </c>
      <c r="D15" s="1" t="s">
        <v>38</v>
      </c>
      <c r="E15" s="44">
        <v>4.84</v>
      </c>
      <c r="F15" s="44">
        <v>6.47</v>
      </c>
      <c r="G15" s="44">
        <v>9.6199999999999992</v>
      </c>
      <c r="H15" s="10">
        <f t="shared" si="0"/>
        <v>6.98</v>
      </c>
    </row>
    <row r="16" spans="1:8" ht="25.5" x14ac:dyDescent="0.25">
      <c r="A16" s="19">
        <v>13</v>
      </c>
      <c r="B16" s="1" t="s">
        <v>19</v>
      </c>
      <c r="C16" s="1" t="s">
        <v>39</v>
      </c>
      <c r="D16" s="1" t="s">
        <v>40</v>
      </c>
      <c r="E16" s="44">
        <v>15.93</v>
      </c>
      <c r="F16" s="44">
        <v>34.700000000000003</v>
      </c>
      <c r="G16" s="44">
        <v>42.88</v>
      </c>
      <c r="H16" s="10">
        <f t="shared" si="0"/>
        <v>31.17</v>
      </c>
    </row>
    <row r="17" spans="1:8" ht="25.5" x14ac:dyDescent="0.25">
      <c r="A17" s="19">
        <v>14</v>
      </c>
      <c r="B17" s="1" t="s">
        <v>19</v>
      </c>
      <c r="C17" s="1" t="s">
        <v>41</v>
      </c>
      <c r="D17" s="1" t="s">
        <v>42</v>
      </c>
      <c r="E17" s="44" t="s">
        <v>31</v>
      </c>
      <c r="F17" s="44">
        <v>18</v>
      </c>
      <c r="G17" s="44">
        <v>15</v>
      </c>
      <c r="H17" s="10">
        <f t="shared" si="0"/>
        <v>16.5</v>
      </c>
    </row>
    <row r="18" spans="1:8" ht="25.5" x14ac:dyDescent="0.25">
      <c r="A18" s="19">
        <v>15</v>
      </c>
      <c r="B18" s="1" t="s">
        <v>19</v>
      </c>
      <c r="C18" s="1" t="s">
        <v>43</v>
      </c>
      <c r="D18" s="1" t="s">
        <v>44</v>
      </c>
      <c r="E18" s="44">
        <v>3.67</v>
      </c>
      <c r="F18" s="44">
        <v>7.2</v>
      </c>
      <c r="G18" s="44">
        <v>9.9700000000000006</v>
      </c>
      <c r="H18" s="10">
        <f t="shared" si="0"/>
        <v>6.95</v>
      </c>
    </row>
    <row r="19" spans="1:8" ht="25.5" x14ac:dyDescent="0.25">
      <c r="A19" s="19">
        <v>16</v>
      </c>
      <c r="B19" s="1" t="s">
        <v>19</v>
      </c>
      <c r="C19" s="1" t="s">
        <v>45</v>
      </c>
      <c r="D19" s="1" t="s">
        <v>46</v>
      </c>
      <c r="E19" s="44">
        <v>13.67</v>
      </c>
      <c r="F19" s="44">
        <v>16.38</v>
      </c>
      <c r="G19" s="44">
        <v>17.96</v>
      </c>
      <c r="H19" s="10">
        <f t="shared" si="0"/>
        <v>16</v>
      </c>
    </row>
    <row r="20" spans="1:8" x14ac:dyDescent="0.25">
      <c r="A20" s="19">
        <v>17</v>
      </c>
      <c r="B20" s="1" t="s">
        <v>19</v>
      </c>
      <c r="C20" s="1" t="s">
        <v>47</v>
      </c>
      <c r="D20" s="1" t="s">
        <v>48</v>
      </c>
      <c r="E20" s="44">
        <v>6.34</v>
      </c>
      <c r="F20" s="44">
        <v>10.81</v>
      </c>
      <c r="G20" s="44">
        <v>9.18</v>
      </c>
      <c r="H20" s="10">
        <f t="shared" si="0"/>
        <v>8.7799999999999994</v>
      </c>
    </row>
    <row r="21" spans="1:8" x14ac:dyDescent="0.25">
      <c r="A21" s="19">
        <v>18</v>
      </c>
      <c r="B21" s="1" t="s">
        <v>19</v>
      </c>
      <c r="C21" s="1" t="s">
        <v>49</v>
      </c>
      <c r="D21" s="1" t="s">
        <v>50</v>
      </c>
      <c r="E21" s="44">
        <v>26.96</v>
      </c>
      <c r="F21" s="44">
        <v>30.79</v>
      </c>
      <c r="G21" s="44">
        <v>49.27</v>
      </c>
      <c r="H21" s="10">
        <f t="shared" si="0"/>
        <v>35.67</v>
      </c>
    </row>
    <row r="22" spans="1:8" x14ac:dyDescent="0.25">
      <c r="A22" s="19">
        <v>19</v>
      </c>
      <c r="B22" s="1" t="s">
        <v>19</v>
      </c>
      <c r="C22" s="1" t="s">
        <v>51</v>
      </c>
      <c r="D22" s="1" t="s">
        <v>52</v>
      </c>
      <c r="E22" s="44">
        <v>21.3</v>
      </c>
      <c r="F22" s="44">
        <v>20.05</v>
      </c>
      <c r="G22" s="44">
        <v>6.2</v>
      </c>
      <c r="H22" s="10">
        <f t="shared" si="0"/>
        <v>15.85</v>
      </c>
    </row>
    <row r="23" spans="1:8" x14ac:dyDescent="0.25">
      <c r="A23" s="19">
        <v>20</v>
      </c>
      <c r="B23" s="1" t="s">
        <v>19</v>
      </c>
      <c r="C23" s="1" t="s">
        <v>53</v>
      </c>
      <c r="D23" s="1" t="s">
        <v>54</v>
      </c>
      <c r="E23" s="44">
        <v>5.75</v>
      </c>
      <c r="F23" s="44">
        <v>14.41</v>
      </c>
      <c r="G23" s="44">
        <v>3.53</v>
      </c>
      <c r="H23" s="10">
        <f t="shared" si="0"/>
        <v>7.9</v>
      </c>
    </row>
    <row r="24" spans="1:8" x14ac:dyDescent="0.25">
      <c r="A24" s="19">
        <v>21</v>
      </c>
      <c r="B24" s="1" t="s">
        <v>19</v>
      </c>
      <c r="C24" s="1">
        <v>463837</v>
      </c>
      <c r="D24" s="1" t="s">
        <v>55</v>
      </c>
      <c r="E24" s="44">
        <v>12.78</v>
      </c>
      <c r="F24" s="44">
        <v>26.72</v>
      </c>
      <c r="G24" s="44">
        <v>7.91</v>
      </c>
      <c r="H24" s="10">
        <f t="shared" si="0"/>
        <v>15.8</v>
      </c>
    </row>
    <row r="25" spans="1:8" x14ac:dyDescent="0.25">
      <c r="A25" s="19">
        <v>22</v>
      </c>
      <c r="B25" s="1" t="s">
        <v>19</v>
      </c>
      <c r="C25" s="1">
        <v>463782</v>
      </c>
      <c r="D25" s="1" t="s">
        <v>56</v>
      </c>
      <c r="E25" s="44">
        <v>4.8</v>
      </c>
      <c r="F25" s="44">
        <v>7.77</v>
      </c>
      <c r="G25" s="44">
        <v>5.89</v>
      </c>
      <c r="H25" s="10">
        <f t="shared" si="0"/>
        <v>6.15</v>
      </c>
    </row>
    <row r="26" spans="1:8" x14ac:dyDescent="0.25">
      <c r="A26" s="19">
        <v>23</v>
      </c>
      <c r="B26" s="1" t="s">
        <v>19</v>
      </c>
      <c r="C26" s="1" t="s">
        <v>57</v>
      </c>
      <c r="D26" s="1" t="s">
        <v>58</v>
      </c>
      <c r="E26" s="44">
        <v>23.08</v>
      </c>
      <c r="F26" s="44">
        <v>17.04</v>
      </c>
      <c r="G26" s="44">
        <v>2.44</v>
      </c>
      <c r="H26" s="10">
        <f t="shared" si="0"/>
        <v>14.19</v>
      </c>
    </row>
    <row r="27" spans="1:8" x14ac:dyDescent="0.25">
      <c r="A27" s="19">
        <v>24</v>
      </c>
      <c r="B27" s="1" t="s">
        <v>19</v>
      </c>
      <c r="C27" s="1" t="s">
        <v>59</v>
      </c>
      <c r="D27" s="1" t="s">
        <v>60</v>
      </c>
      <c r="E27" s="44">
        <v>8.5</v>
      </c>
      <c r="F27" s="44">
        <v>12.65</v>
      </c>
      <c r="G27" s="44">
        <v>8</v>
      </c>
      <c r="H27" s="10">
        <f t="shared" si="0"/>
        <v>9.7200000000000006</v>
      </c>
    </row>
    <row r="28" spans="1:8" x14ac:dyDescent="0.25">
      <c r="A28" s="19">
        <v>25</v>
      </c>
      <c r="B28" s="1" t="s">
        <v>19</v>
      </c>
      <c r="C28" s="1" t="s">
        <v>61</v>
      </c>
      <c r="D28" s="1" t="s">
        <v>62</v>
      </c>
      <c r="E28" s="44">
        <v>9.73</v>
      </c>
      <c r="F28" s="44">
        <v>14.01</v>
      </c>
      <c r="G28" s="44">
        <v>9.24</v>
      </c>
      <c r="H28" s="10">
        <f t="shared" si="0"/>
        <v>10.99</v>
      </c>
    </row>
    <row r="29" spans="1:8" x14ac:dyDescent="0.25">
      <c r="A29" s="19">
        <v>26</v>
      </c>
      <c r="B29" s="1" t="s">
        <v>19</v>
      </c>
      <c r="C29" s="1" t="s">
        <v>63</v>
      </c>
      <c r="D29" s="1" t="s">
        <v>64</v>
      </c>
      <c r="E29" s="44">
        <v>6.7</v>
      </c>
      <c r="F29" s="44">
        <v>8.7100000000000009</v>
      </c>
      <c r="G29" s="44">
        <v>4.6399999999999997</v>
      </c>
      <c r="H29" s="10">
        <f t="shared" si="0"/>
        <v>6.68</v>
      </c>
    </row>
    <row r="30" spans="1:8" x14ac:dyDescent="0.25">
      <c r="A30" s="19">
        <v>27</v>
      </c>
      <c r="B30" s="1" t="s">
        <v>19</v>
      </c>
      <c r="C30" s="1" t="s">
        <v>65</v>
      </c>
      <c r="D30" s="1" t="s">
        <v>66</v>
      </c>
      <c r="E30" s="44">
        <v>5.39</v>
      </c>
      <c r="F30" s="44">
        <v>10.86</v>
      </c>
      <c r="G30" s="44">
        <v>8.85</v>
      </c>
      <c r="H30" s="10">
        <f t="shared" si="0"/>
        <v>8.3699999999999992</v>
      </c>
    </row>
    <row r="31" spans="1:8" ht="25.5" x14ac:dyDescent="0.25">
      <c r="A31" s="19">
        <v>28</v>
      </c>
      <c r="B31" s="1" t="s">
        <v>19</v>
      </c>
      <c r="C31" s="1" t="s">
        <v>67</v>
      </c>
      <c r="D31" s="1" t="s">
        <v>68</v>
      </c>
      <c r="E31" s="44">
        <v>2.76</v>
      </c>
      <c r="F31" s="44">
        <v>6.11</v>
      </c>
      <c r="G31" s="44">
        <v>5.18</v>
      </c>
      <c r="H31" s="10">
        <f t="shared" si="0"/>
        <v>4.68</v>
      </c>
    </row>
    <row r="32" spans="1:8" x14ac:dyDescent="0.25">
      <c r="A32" s="19">
        <v>29</v>
      </c>
      <c r="B32" s="1" t="s">
        <v>19</v>
      </c>
      <c r="C32" s="1" t="s">
        <v>69</v>
      </c>
      <c r="D32" s="1" t="s">
        <v>70</v>
      </c>
      <c r="E32" s="44">
        <v>9.1300000000000008</v>
      </c>
      <c r="F32" s="44">
        <v>16.63</v>
      </c>
      <c r="G32" s="44">
        <v>5.4</v>
      </c>
      <c r="H32" s="10">
        <f t="shared" si="0"/>
        <v>10.39</v>
      </c>
    </row>
    <row r="33" spans="1:8" x14ac:dyDescent="0.25">
      <c r="A33" s="19">
        <v>30</v>
      </c>
      <c r="B33" s="1" t="s">
        <v>19</v>
      </c>
      <c r="C33" s="1">
        <v>615267</v>
      </c>
      <c r="D33" s="1" t="s">
        <v>71</v>
      </c>
      <c r="E33" s="44">
        <v>14.24</v>
      </c>
      <c r="F33" s="44">
        <v>11.5</v>
      </c>
      <c r="G33" s="44">
        <v>2.37</v>
      </c>
      <c r="H33" s="10">
        <f t="shared" si="0"/>
        <v>9.3699999999999992</v>
      </c>
    </row>
    <row r="34" spans="1:8" ht="25.5" x14ac:dyDescent="0.25">
      <c r="A34" s="19">
        <v>31</v>
      </c>
      <c r="B34" s="1" t="s">
        <v>19</v>
      </c>
      <c r="C34" s="1" t="s">
        <v>72</v>
      </c>
      <c r="D34" s="1" t="s">
        <v>73</v>
      </c>
      <c r="E34" s="44">
        <v>3.41</v>
      </c>
      <c r="F34" s="44">
        <v>4.6900000000000004</v>
      </c>
      <c r="G34" s="44">
        <v>4.54</v>
      </c>
      <c r="H34" s="10">
        <f t="shared" si="0"/>
        <v>4.21</v>
      </c>
    </row>
    <row r="35" spans="1:8" ht="25.5" x14ac:dyDescent="0.25">
      <c r="A35" s="19">
        <v>32</v>
      </c>
      <c r="B35" s="1" t="s">
        <v>19</v>
      </c>
      <c r="C35" s="1" t="s">
        <v>74</v>
      </c>
      <c r="D35" s="1" t="s">
        <v>75</v>
      </c>
      <c r="E35" s="44">
        <v>3.1</v>
      </c>
      <c r="F35" s="44">
        <v>7.45</v>
      </c>
      <c r="G35" s="44">
        <v>7.45</v>
      </c>
      <c r="H35" s="10">
        <f t="shared" si="0"/>
        <v>6</v>
      </c>
    </row>
    <row r="36" spans="1:8" x14ac:dyDescent="0.25">
      <c r="A36" s="19">
        <v>33</v>
      </c>
      <c r="B36" s="1" t="s">
        <v>19</v>
      </c>
      <c r="C36" s="1" t="s">
        <v>76</v>
      </c>
      <c r="D36" s="1" t="s">
        <v>77</v>
      </c>
      <c r="E36" s="44">
        <v>2.81</v>
      </c>
      <c r="F36" s="44">
        <v>6.26</v>
      </c>
      <c r="G36" s="44">
        <v>2.8</v>
      </c>
      <c r="H36" s="10">
        <f t="shared" si="0"/>
        <v>3.96</v>
      </c>
    </row>
    <row r="37" spans="1:8" x14ac:dyDescent="0.25">
      <c r="A37" s="19">
        <v>34</v>
      </c>
      <c r="B37" s="1" t="s">
        <v>19</v>
      </c>
      <c r="C37" s="1" t="s">
        <v>78</v>
      </c>
      <c r="D37" s="1" t="s">
        <v>79</v>
      </c>
      <c r="E37" s="44">
        <v>4.83</v>
      </c>
      <c r="F37" s="44">
        <v>7.14</v>
      </c>
      <c r="G37" s="44">
        <v>8.4600000000000009</v>
      </c>
      <c r="H37" s="10">
        <f t="shared" si="0"/>
        <v>6.81</v>
      </c>
    </row>
    <row r="38" spans="1:8" x14ac:dyDescent="0.25">
      <c r="A38" s="19">
        <v>35</v>
      </c>
      <c r="B38" s="1" t="s">
        <v>19</v>
      </c>
      <c r="C38" s="1" t="s">
        <v>80</v>
      </c>
      <c r="D38" s="1" t="s">
        <v>81</v>
      </c>
      <c r="E38" s="44">
        <v>3.88</v>
      </c>
      <c r="F38" s="44">
        <v>7.25</v>
      </c>
      <c r="G38" s="44">
        <v>8.6</v>
      </c>
      <c r="H38" s="10">
        <f t="shared" si="0"/>
        <v>6.58</v>
      </c>
    </row>
    <row r="39" spans="1:8" x14ac:dyDescent="0.25">
      <c r="A39" s="19">
        <v>36</v>
      </c>
      <c r="B39" s="1" t="s">
        <v>19</v>
      </c>
      <c r="C39" s="1">
        <v>463771</v>
      </c>
      <c r="D39" s="1" t="s">
        <v>82</v>
      </c>
      <c r="E39" s="44" t="s">
        <v>31</v>
      </c>
      <c r="F39" s="44">
        <v>8.32</v>
      </c>
      <c r="G39" s="44" t="s">
        <v>31</v>
      </c>
      <c r="H39" s="10">
        <f t="shared" si="0"/>
        <v>8.32</v>
      </c>
    </row>
    <row r="40" spans="1:8" x14ac:dyDescent="0.25">
      <c r="A40" s="19">
        <v>37</v>
      </c>
      <c r="B40" s="1" t="s">
        <v>19</v>
      </c>
      <c r="C40" s="1" t="s">
        <v>83</v>
      </c>
      <c r="D40" s="1" t="s">
        <v>84</v>
      </c>
      <c r="E40" s="44">
        <v>3.4</v>
      </c>
      <c r="F40" s="44">
        <v>7.89</v>
      </c>
      <c r="G40" s="44">
        <v>9.23</v>
      </c>
      <c r="H40" s="10">
        <f t="shared" si="0"/>
        <v>6.84</v>
      </c>
    </row>
    <row r="41" spans="1:8" x14ac:dyDescent="0.25">
      <c r="A41" s="19">
        <v>38</v>
      </c>
      <c r="B41" s="1" t="s">
        <v>19</v>
      </c>
      <c r="C41" s="1" t="s">
        <v>85</v>
      </c>
      <c r="D41" s="1" t="s">
        <v>86</v>
      </c>
      <c r="E41" s="44">
        <v>2.93</v>
      </c>
      <c r="F41" s="44">
        <v>5.53</v>
      </c>
      <c r="G41" s="44">
        <v>9.5299999999999994</v>
      </c>
      <c r="H41" s="10">
        <f t="shared" si="0"/>
        <v>6</v>
      </c>
    </row>
    <row r="42" spans="1:8" x14ac:dyDescent="0.25">
      <c r="A42" s="19">
        <v>39</v>
      </c>
      <c r="B42" s="1" t="s">
        <v>19</v>
      </c>
      <c r="C42" s="1" t="s">
        <v>87</v>
      </c>
      <c r="D42" s="1" t="s">
        <v>88</v>
      </c>
      <c r="E42" s="44">
        <v>13.76</v>
      </c>
      <c r="F42" s="44">
        <v>15.12</v>
      </c>
      <c r="G42" s="44">
        <v>18.7</v>
      </c>
      <c r="H42" s="10">
        <f t="shared" si="0"/>
        <v>15.86</v>
      </c>
    </row>
    <row r="43" spans="1:8" x14ac:dyDescent="0.25">
      <c r="A43" s="19">
        <v>40</v>
      </c>
      <c r="B43" s="1" t="s">
        <v>19</v>
      </c>
      <c r="C43" s="1">
        <v>463789</v>
      </c>
      <c r="D43" s="1" t="s">
        <v>89</v>
      </c>
      <c r="E43" s="44" t="s">
        <v>31</v>
      </c>
      <c r="F43" s="44">
        <v>9.02</v>
      </c>
      <c r="G43" s="44">
        <v>7.41</v>
      </c>
      <c r="H43" s="10">
        <f t="shared" si="0"/>
        <v>8.2200000000000006</v>
      </c>
    </row>
    <row r="44" spans="1:8" ht="25.5" x14ac:dyDescent="0.25">
      <c r="A44" s="19">
        <v>41</v>
      </c>
      <c r="B44" s="1" t="s">
        <v>19</v>
      </c>
      <c r="C44" s="1">
        <v>463795</v>
      </c>
      <c r="D44" s="1" t="s">
        <v>90</v>
      </c>
      <c r="E44" s="44">
        <v>12.01</v>
      </c>
      <c r="F44" s="44">
        <v>6.76</v>
      </c>
      <c r="G44" s="44">
        <v>3.22</v>
      </c>
      <c r="H44" s="10">
        <f t="shared" si="0"/>
        <v>7.33</v>
      </c>
    </row>
    <row r="45" spans="1:8" x14ac:dyDescent="0.25">
      <c r="A45" s="19">
        <v>42</v>
      </c>
      <c r="B45" s="1" t="s">
        <v>19</v>
      </c>
      <c r="C45" s="1" t="s">
        <v>91</v>
      </c>
      <c r="D45" s="1" t="s">
        <v>92</v>
      </c>
      <c r="E45" s="44">
        <v>7.08</v>
      </c>
      <c r="F45" s="44">
        <v>9.6</v>
      </c>
      <c r="G45" s="44">
        <v>9.86</v>
      </c>
      <c r="H45" s="10">
        <f t="shared" si="0"/>
        <v>8.85</v>
      </c>
    </row>
    <row r="46" spans="1:8" x14ac:dyDescent="0.25">
      <c r="A46" s="19">
        <v>43</v>
      </c>
      <c r="B46" s="1" t="s">
        <v>19</v>
      </c>
      <c r="C46" s="1" t="s">
        <v>93</v>
      </c>
      <c r="D46" s="1" t="s">
        <v>94</v>
      </c>
      <c r="E46" s="44">
        <v>4.3099999999999996</v>
      </c>
      <c r="F46" s="44">
        <v>5.79</v>
      </c>
      <c r="G46" s="44">
        <v>5.71</v>
      </c>
      <c r="H46" s="10">
        <f t="shared" si="0"/>
        <v>5.27</v>
      </c>
    </row>
    <row r="47" spans="1:8" x14ac:dyDescent="0.25">
      <c r="A47" s="19">
        <v>44</v>
      </c>
      <c r="B47" s="1" t="s">
        <v>19</v>
      </c>
      <c r="C47" s="1" t="s">
        <v>95</v>
      </c>
      <c r="D47" s="1" t="s">
        <v>96</v>
      </c>
      <c r="E47" s="44">
        <v>13.59</v>
      </c>
      <c r="F47" s="44">
        <v>12.29</v>
      </c>
      <c r="G47" s="44">
        <v>8.94</v>
      </c>
      <c r="H47" s="10">
        <f t="shared" si="0"/>
        <v>11.61</v>
      </c>
    </row>
    <row r="48" spans="1:8" x14ac:dyDescent="0.25">
      <c r="A48" s="19">
        <v>45</v>
      </c>
      <c r="B48" s="1" t="s">
        <v>19</v>
      </c>
      <c r="C48" s="1" t="s">
        <v>97</v>
      </c>
      <c r="D48" s="1" t="s">
        <v>98</v>
      </c>
      <c r="E48" s="44">
        <v>7.47</v>
      </c>
      <c r="F48" s="44">
        <v>12.8</v>
      </c>
      <c r="G48" s="44">
        <v>18.170000000000002</v>
      </c>
      <c r="H48" s="10">
        <f t="shared" si="0"/>
        <v>12.81</v>
      </c>
    </row>
    <row r="49" spans="1:8" ht="25.5" x14ac:dyDescent="0.25">
      <c r="A49" s="19">
        <v>46</v>
      </c>
      <c r="B49" s="1" t="s">
        <v>19</v>
      </c>
      <c r="C49" s="1" t="s">
        <v>99</v>
      </c>
      <c r="D49" s="1" t="s">
        <v>100</v>
      </c>
      <c r="E49" s="44">
        <v>11.67</v>
      </c>
      <c r="F49" s="44">
        <v>17.329999999999998</v>
      </c>
      <c r="G49" s="44">
        <v>30.78</v>
      </c>
      <c r="H49" s="10">
        <f t="shared" si="0"/>
        <v>19.93</v>
      </c>
    </row>
    <row r="50" spans="1:8" x14ac:dyDescent="0.25">
      <c r="A50" s="19">
        <v>47</v>
      </c>
      <c r="B50" s="1" t="s">
        <v>19</v>
      </c>
      <c r="C50" s="1">
        <v>463806</v>
      </c>
      <c r="D50" s="1" t="s">
        <v>101</v>
      </c>
      <c r="E50" s="44">
        <v>4.8899999999999997</v>
      </c>
      <c r="F50" s="44">
        <v>8.52</v>
      </c>
      <c r="G50" s="44">
        <v>8.99</v>
      </c>
      <c r="H50" s="10">
        <f t="shared" si="0"/>
        <v>7.47</v>
      </c>
    </row>
    <row r="51" spans="1:8" x14ac:dyDescent="0.25">
      <c r="A51" s="19">
        <v>48</v>
      </c>
      <c r="B51" s="1" t="s">
        <v>19</v>
      </c>
      <c r="C51" s="1">
        <v>463807</v>
      </c>
      <c r="D51" s="1" t="s">
        <v>102</v>
      </c>
      <c r="E51" s="44">
        <v>10.39</v>
      </c>
      <c r="F51" s="44">
        <v>14.06</v>
      </c>
      <c r="G51" s="44">
        <v>22.55</v>
      </c>
      <c r="H51" s="10">
        <f t="shared" si="0"/>
        <v>15.67</v>
      </c>
    </row>
    <row r="52" spans="1:8" ht="25.5" x14ac:dyDescent="0.25">
      <c r="A52" s="19">
        <v>49</v>
      </c>
      <c r="B52" s="1" t="s">
        <v>2</v>
      </c>
      <c r="C52" s="1">
        <v>445194</v>
      </c>
      <c r="D52" s="1" t="s">
        <v>103</v>
      </c>
      <c r="E52" s="44">
        <v>1.21</v>
      </c>
      <c r="F52" s="44">
        <v>2.14</v>
      </c>
      <c r="G52" s="44">
        <v>5.34</v>
      </c>
      <c r="H52" s="10">
        <f t="shared" si="0"/>
        <v>2.9</v>
      </c>
    </row>
    <row r="53" spans="1:8" ht="25.5" x14ac:dyDescent="0.25">
      <c r="A53" s="19">
        <v>50</v>
      </c>
      <c r="B53" s="1" t="s">
        <v>19</v>
      </c>
      <c r="C53" s="1">
        <v>464515</v>
      </c>
      <c r="D53" s="1" t="s">
        <v>104</v>
      </c>
      <c r="E53" s="44">
        <v>31.77</v>
      </c>
      <c r="F53" s="44" t="s">
        <v>31</v>
      </c>
      <c r="G53" s="44">
        <v>34.15</v>
      </c>
      <c r="H53" s="10">
        <f t="shared" si="0"/>
        <v>32.96</v>
      </c>
    </row>
    <row r="54" spans="1:8" ht="25.5" x14ac:dyDescent="0.25">
      <c r="A54" s="19">
        <v>51</v>
      </c>
      <c r="B54" s="1" t="s">
        <v>19</v>
      </c>
      <c r="C54" s="1" t="s">
        <v>105</v>
      </c>
      <c r="D54" s="1" t="s">
        <v>106</v>
      </c>
      <c r="E54" s="44">
        <v>25.73</v>
      </c>
      <c r="F54" s="44">
        <v>56</v>
      </c>
      <c r="G54" s="44">
        <v>22.32</v>
      </c>
      <c r="H54" s="10">
        <f t="shared" si="0"/>
        <v>34.68</v>
      </c>
    </row>
    <row r="55" spans="1:8" ht="38.25" x14ac:dyDescent="0.25">
      <c r="A55" s="19">
        <v>52</v>
      </c>
      <c r="B55" s="1" t="s">
        <v>2</v>
      </c>
      <c r="C55" s="1">
        <v>442811</v>
      </c>
      <c r="D55" s="1" t="s">
        <v>107</v>
      </c>
      <c r="E55" s="44">
        <v>3.82</v>
      </c>
      <c r="F55" s="44">
        <v>12.48</v>
      </c>
      <c r="G55" s="44">
        <v>6.64</v>
      </c>
      <c r="H55" s="10">
        <f t="shared" si="0"/>
        <v>7.65</v>
      </c>
    </row>
    <row r="56" spans="1:8" ht="25.5" x14ac:dyDescent="0.25">
      <c r="A56" s="19">
        <v>53</v>
      </c>
      <c r="B56" s="1" t="s">
        <v>2</v>
      </c>
      <c r="C56" s="1" t="s">
        <v>108</v>
      </c>
      <c r="D56" s="1" t="s">
        <v>109</v>
      </c>
      <c r="E56" s="44">
        <v>4.67</v>
      </c>
      <c r="F56" s="44">
        <v>9.6</v>
      </c>
      <c r="G56" s="44">
        <v>4.84</v>
      </c>
      <c r="H56" s="10">
        <f t="shared" si="0"/>
        <v>6.37</v>
      </c>
    </row>
  </sheetData>
  <mergeCells count="2">
    <mergeCell ref="A1:H1"/>
    <mergeCell ref="A2:H2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A5C151-46AA-4465-8C72-D6AB7E892D79}">
  <sheetPr>
    <pageSetUpPr fitToPage="1"/>
  </sheetPr>
  <dimension ref="A1:N57"/>
  <sheetViews>
    <sheetView tabSelected="1" zoomScale="120" zoomScaleNormal="120" workbookViewId="0">
      <selection activeCell="M5" sqref="M5"/>
    </sheetView>
  </sheetViews>
  <sheetFormatPr defaultRowHeight="12.75" x14ac:dyDescent="0.25"/>
  <cols>
    <col min="1" max="1" width="3" style="30" bestFit="1" customWidth="1"/>
    <col min="2" max="2" width="5.42578125" style="24" bestFit="1" customWidth="1"/>
    <col min="3" max="3" width="9.140625" style="24" bestFit="1" customWidth="1"/>
    <col min="4" max="4" width="74.140625" style="24" customWidth="1"/>
    <col min="5" max="5" width="6.42578125" style="24" bestFit="1" customWidth="1"/>
    <col min="6" max="6" width="8.28515625" style="24" bestFit="1" customWidth="1"/>
    <col min="7" max="7" width="10.85546875" style="24" bestFit="1" customWidth="1"/>
    <col min="8" max="8" width="12" style="24" bestFit="1" customWidth="1"/>
    <col min="9" max="10" width="8.28515625" style="24" bestFit="1" customWidth="1"/>
    <col min="11" max="11" width="14.85546875" style="30" bestFit="1" customWidth="1"/>
    <col min="12" max="12" width="9.140625" style="24"/>
    <col min="13" max="13" width="9.28515625" style="25" bestFit="1" customWidth="1"/>
    <col min="14" max="14" width="14.7109375" style="24" bestFit="1" customWidth="1"/>
    <col min="15" max="16384" width="9.140625" style="24"/>
  </cols>
  <sheetData>
    <row r="1" spans="1:14" ht="13.5" thickBot="1" x14ac:dyDescent="0.3">
      <c r="A1" s="38" t="s">
        <v>116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4" x14ac:dyDescent="0.25">
      <c r="A2" s="39" t="s">
        <v>0</v>
      </c>
      <c r="B2" s="40"/>
      <c r="C2" s="40"/>
      <c r="D2" s="40"/>
      <c r="E2" s="40"/>
      <c r="F2" s="40"/>
      <c r="G2" s="40"/>
      <c r="H2" s="40"/>
      <c r="I2" s="40"/>
      <c r="J2" s="40"/>
      <c r="K2" s="41"/>
    </row>
    <row r="3" spans="1:14" ht="32.25" customHeight="1" x14ac:dyDescent="0.25">
      <c r="A3" s="14" t="s">
        <v>1</v>
      </c>
      <c r="B3" s="11" t="s">
        <v>2</v>
      </c>
      <c r="C3" s="11" t="s">
        <v>3</v>
      </c>
      <c r="D3" s="11" t="s">
        <v>4</v>
      </c>
      <c r="E3" s="11" t="s">
        <v>5</v>
      </c>
      <c r="F3" s="26" t="s">
        <v>111</v>
      </c>
      <c r="G3" s="27" t="s">
        <v>120</v>
      </c>
      <c r="H3" s="28" t="s">
        <v>119</v>
      </c>
      <c r="I3" s="29" t="s">
        <v>118</v>
      </c>
      <c r="J3" s="11" t="s">
        <v>17</v>
      </c>
      <c r="K3" s="15" t="s">
        <v>18</v>
      </c>
    </row>
    <row r="4" spans="1:14" x14ac:dyDescent="0.25">
      <c r="A4" s="14">
        <v>1</v>
      </c>
      <c r="B4" s="12" t="s">
        <v>19</v>
      </c>
      <c r="C4" s="12" t="s">
        <v>20</v>
      </c>
      <c r="D4" s="12" t="s">
        <v>21</v>
      </c>
      <c r="E4" s="12">
        <v>2000</v>
      </c>
      <c r="F4" s="20">
        <f>'MÉDIA EDITAIS'!I4</f>
        <v>4.1500000000000004</v>
      </c>
      <c r="G4" s="21">
        <f>'MÉDIA INTERNET'!H4</f>
        <v>6.45</v>
      </c>
      <c r="H4" s="22">
        <f>'MÉDIA EMPRESAS'!L4</f>
        <v>5.85</v>
      </c>
      <c r="I4" s="23">
        <f>'MÉDIA GOV'!H4</f>
        <v>6.61</v>
      </c>
      <c r="J4" s="13">
        <f>ROUND(AVERAGEIF(F4:I4,"&gt;0",F4:I4),2)</f>
        <v>5.77</v>
      </c>
      <c r="K4" s="18">
        <f t="shared" ref="K4:K35" si="0">J4*E4</f>
        <v>11540</v>
      </c>
      <c r="M4" s="31">
        <v>5.77</v>
      </c>
      <c r="N4" s="32">
        <v>11540</v>
      </c>
    </row>
    <row r="5" spans="1:14" x14ac:dyDescent="0.25">
      <c r="A5" s="14">
        <v>2</v>
      </c>
      <c r="B5" s="12" t="s">
        <v>2</v>
      </c>
      <c r="C5" s="12">
        <v>464374</v>
      </c>
      <c r="D5" s="12" t="s">
        <v>22</v>
      </c>
      <c r="E5" s="12">
        <v>4000</v>
      </c>
      <c r="F5" s="20">
        <f>'MÉDIA EDITAIS'!I5</f>
        <v>7.71</v>
      </c>
      <c r="G5" s="21">
        <f>'MÉDIA INTERNET'!H5</f>
        <v>10.63</v>
      </c>
      <c r="H5" s="22">
        <f>'MÉDIA EMPRESAS'!L5</f>
        <v>10.35</v>
      </c>
      <c r="I5" s="23">
        <f>'MÉDIA GOV'!H5</f>
        <v>10.77</v>
      </c>
      <c r="J5" s="13">
        <f t="shared" ref="J5:J56" si="1">ROUND(AVERAGEIF(F5:I5,"&gt;0",F5:I5),2)</f>
        <v>9.8699999999999992</v>
      </c>
      <c r="K5" s="18">
        <f t="shared" si="0"/>
        <v>39480</v>
      </c>
      <c r="M5" s="31">
        <v>9.8699999999999992</v>
      </c>
      <c r="N5" s="32">
        <v>39480</v>
      </c>
    </row>
    <row r="6" spans="1:14" ht="25.5" x14ac:dyDescent="0.25">
      <c r="A6" s="14">
        <v>3</v>
      </c>
      <c r="B6" s="12" t="s">
        <v>19</v>
      </c>
      <c r="C6" s="12" t="s">
        <v>23</v>
      </c>
      <c r="D6" s="12" t="s">
        <v>24</v>
      </c>
      <c r="E6" s="12">
        <v>12000</v>
      </c>
      <c r="F6" s="20">
        <f>'MÉDIA EDITAIS'!I6</f>
        <v>4.5</v>
      </c>
      <c r="G6" s="21">
        <f>'MÉDIA INTERNET'!H6</f>
        <v>7.66</v>
      </c>
      <c r="H6" s="22">
        <f>'MÉDIA EMPRESAS'!L6</f>
        <v>4.1500000000000004</v>
      </c>
      <c r="I6" s="23">
        <f>'MÉDIA GOV'!H6</f>
        <v>6.22</v>
      </c>
      <c r="J6" s="13">
        <f t="shared" si="1"/>
        <v>5.63</v>
      </c>
      <c r="K6" s="18">
        <f t="shared" si="0"/>
        <v>67560</v>
      </c>
      <c r="M6" s="31">
        <v>5.63</v>
      </c>
      <c r="N6" s="32">
        <v>67560</v>
      </c>
    </row>
    <row r="7" spans="1:14" x14ac:dyDescent="0.25">
      <c r="A7" s="14">
        <v>4</v>
      </c>
      <c r="B7" s="12" t="s">
        <v>19</v>
      </c>
      <c r="C7" s="12" t="s">
        <v>25</v>
      </c>
      <c r="D7" s="12" t="s">
        <v>26</v>
      </c>
      <c r="E7" s="12">
        <v>4000</v>
      </c>
      <c r="F7" s="20">
        <f>'MÉDIA EDITAIS'!I7</f>
        <v>7.11</v>
      </c>
      <c r="G7" s="21">
        <f>'MÉDIA INTERNET'!H7</f>
        <v>14.25</v>
      </c>
      <c r="H7" s="22">
        <f>'MÉDIA EMPRESAS'!L7</f>
        <v>6.19</v>
      </c>
      <c r="I7" s="23">
        <f>'MÉDIA GOV'!H7</f>
        <v>9.1999999999999993</v>
      </c>
      <c r="J7" s="13">
        <f t="shared" si="1"/>
        <v>9.19</v>
      </c>
      <c r="K7" s="18">
        <f t="shared" si="0"/>
        <v>36760</v>
      </c>
      <c r="M7" s="31">
        <v>9.19</v>
      </c>
      <c r="N7" s="32">
        <v>36760</v>
      </c>
    </row>
    <row r="8" spans="1:14" x14ac:dyDescent="0.25">
      <c r="A8" s="14">
        <v>5</v>
      </c>
      <c r="B8" s="12" t="s">
        <v>19</v>
      </c>
      <c r="C8" s="12" t="s">
        <v>27</v>
      </c>
      <c r="D8" s="12" t="s">
        <v>28</v>
      </c>
      <c r="E8" s="12">
        <v>8000</v>
      </c>
      <c r="F8" s="20">
        <f>'MÉDIA EDITAIS'!I8</f>
        <v>4.09</v>
      </c>
      <c r="G8" s="21">
        <f>'MÉDIA INTERNET'!H8</f>
        <v>6.03</v>
      </c>
      <c r="H8" s="22">
        <f>'MÉDIA EMPRESAS'!L8</f>
        <v>5.17</v>
      </c>
      <c r="I8" s="23">
        <f>'MÉDIA GOV'!H8</f>
        <v>5.56</v>
      </c>
      <c r="J8" s="13">
        <f t="shared" si="1"/>
        <v>5.21</v>
      </c>
      <c r="K8" s="18">
        <f t="shared" si="0"/>
        <v>41680</v>
      </c>
      <c r="M8" s="31">
        <v>5.21</v>
      </c>
      <c r="N8" s="32">
        <v>41680</v>
      </c>
    </row>
    <row r="9" spans="1:14" x14ac:dyDescent="0.25">
      <c r="A9" s="14">
        <v>6</v>
      </c>
      <c r="B9" s="12" t="s">
        <v>19</v>
      </c>
      <c r="C9" s="12">
        <v>464398</v>
      </c>
      <c r="D9" s="12" t="s">
        <v>29</v>
      </c>
      <c r="E9" s="12">
        <v>4000</v>
      </c>
      <c r="F9" s="20">
        <f>'MÉDIA EDITAIS'!I9</f>
        <v>3</v>
      </c>
      <c r="G9" s="21">
        <f>'MÉDIA INTERNET'!H9</f>
        <v>6.18</v>
      </c>
      <c r="H9" s="22">
        <f>'MÉDIA EMPRESAS'!L9</f>
        <v>4.12</v>
      </c>
      <c r="I9" s="23">
        <f>'MÉDIA GOV'!H9</f>
        <v>4.0999999999999996</v>
      </c>
      <c r="J9" s="13">
        <f t="shared" si="1"/>
        <v>4.3499999999999996</v>
      </c>
      <c r="K9" s="18">
        <f t="shared" si="0"/>
        <v>17400</v>
      </c>
      <c r="M9" s="31">
        <v>4.3499999999999996</v>
      </c>
      <c r="N9" s="32">
        <v>17400</v>
      </c>
    </row>
    <row r="10" spans="1:14" x14ac:dyDescent="0.25">
      <c r="A10" s="14">
        <v>7</v>
      </c>
      <c r="B10" s="12" t="s">
        <v>19</v>
      </c>
      <c r="C10" s="12">
        <v>464405</v>
      </c>
      <c r="D10" s="12" t="s">
        <v>30</v>
      </c>
      <c r="E10" s="12">
        <v>4000</v>
      </c>
      <c r="F10" s="20">
        <f>'MÉDIA EDITAIS'!I10</f>
        <v>6.95</v>
      </c>
      <c r="G10" s="21">
        <f>'MÉDIA INTERNET'!H10</f>
        <v>16.920000000000002</v>
      </c>
      <c r="H10" s="22">
        <f>'MÉDIA EMPRESAS'!L10</f>
        <v>4.5199999999999996</v>
      </c>
      <c r="I10" s="23">
        <f>'MÉDIA GOV'!H10</f>
        <v>7.59</v>
      </c>
      <c r="J10" s="13">
        <f t="shared" si="1"/>
        <v>9</v>
      </c>
      <c r="K10" s="18">
        <f t="shared" si="0"/>
        <v>36000</v>
      </c>
      <c r="M10" s="31">
        <v>9</v>
      </c>
      <c r="N10" s="32">
        <v>36000</v>
      </c>
    </row>
    <row r="11" spans="1:14" x14ac:dyDescent="0.25">
      <c r="A11" s="14">
        <v>8</v>
      </c>
      <c r="B11" s="12" t="s">
        <v>19</v>
      </c>
      <c r="C11" s="12">
        <v>464407</v>
      </c>
      <c r="D11" s="12" t="s">
        <v>32</v>
      </c>
      <c r="E11" s="12">
        <v>4000</v>
      </c>
      <c r="F11" s="20">
        <f>'MÉDIA EDITAIS'!I11</f>
        <v>6.63</v>
      </c>
      <c r="G11" s="21">
        <f>'MÉDIA INTERNET'!H11</f>
        <v>5.69</v>
      </c>
      <c r="H11" s="22">
        <f>'MÉDIA EMPRESAS'!L11</f>
        <v>7.23</v>
      </c>
      <c r="I11" s="23">
        <f>'MÉDIA GOV'!H11</f>
        <v>6.96</v>
      </c>
      <c r="J11" s="13">
        <f t="shared" si="1"/>
        <v>6.63</v>
      </c>
      <c r="K11" s="18">
        <f t="shared" si="0"/>
        <v>26520</v>
      </c>
      <c r="M11" s="31">
        <v>6.63</v>
      </c>
      <c r="N11" s="32">
        <v>26520</v>
      </c>
    </row>
    <row r="12" spans="1:14" ht="25.5" x14ac:dyDescent="0.25">
      <c r="A12" s="14">
        <v>9</v>
      </c>
      <c r="B12" s="12" t="s">
        <v>19</v>
      </c>
      <c r="C12" s="12" t="s">
        <v>33</v>
      </c>
      <c r="D12" s="12" t="s">
        <v>34</v>
      </c>
      <c r="E12" s="12">
        <v>4000</v>
      </c>
      <c r="F12" s="20">
        <f>'MÉDIA EDITAIS'!I12</f>
        <v>10.09</v>
      </c>
      <c r="G12" s="21">
        <f>'MÉDIA INTERNET'!H12</f>
        <v>9.4</v>
      </c>
      <c r="H12" s="22">
        <f>'MÉDIA EMPRESAS'!L12</f>
        <v>10.43</v>
      </c>
      <c r="I12" s="23">
        <f>'MÉDIA GOV'!H12</f>
        <v>11.79</v>
      </c>
      <c r="J12" s="13">
        <f t="shared" si="1"/>
        <v>10.43</v>
      </c>
      <c r="K12" s="18">
        <f t="shared" si="0"/>
        <v>41720</v>
      </c>
      <c r="M12" s="31">
        <v>10.43</v>
      </c>
      <c r="N12" s="32">
        <v>41720</v>
      </c>
    </row>
    <row r="13" spans="1:14" x14ac:dyDescent="0.25">
      <c r="A13" s="14">
        <v>10</v>
      </c>
      <c r="B13" s="12" t="s">
        <v>19</v>
      </c>
      <c r="C13" s="12" t="s">
        <v>35</v>
      </c>
      <c r="D13" s="12" t="s">
        <v>36</v>
      </c>
      <c r="E13" s="12">
        <v>1000</v>
      </c>
      <c r="F13" s="20">
        <f>'MÉDIA EDITAIS'!I13</f>
        <v>0</v>
      </c>
      <c r="G13" s="21">
        <f>'MÉDIA INTERNET'!H13</f>
        <v>0</v>
      </c>
      <c r="H13" s="22">
        <f>'MÉDIA EMPRESAS'!L13</f>
        <v>12.14</v>
      </c>
      <c r="I13" s="23">
        <f>'MÉDIA GOV'!H13</f>
        <v>12.16</v>
      </c>
      <c r="J13" s="13">
        <f t="shared" si="1"/>
        <v>12.15</v>
      </c>
      <c r="K13" s="18">
        <f t="shared" si="0"/>
        <v>12150</v>
      </c>
      <c r="M13" s="31">
        <v>12.15</v>
      </c>
      <c r="N13" s="32">
        <v>12150</v>
      </c>
    </row>
    <row r="14" spans="1:14" x14ac:dyDescent="0.25">
      <c r="A14" s="14">
        <v>11</v>
      </c>
      <c r="B14" s="12" t="s">
        <v>19</v>
      </c>
      <c r="C14" s="12">
        <v>464418</v>
      </c>
      <c r="D14" s="12" t="s">
        <v>37</v>
      </c>
      <c r="E14" s="12">
        <v>4000</v>
      </c>
      <c r="F14" s="20">
        <f>'MÉDIA EDITAIS'!I14</f>
        <v>2.83</v>
      </c>
      <c r="G14" s="21">
        <f>'MÉDIA INTERNET'!H14</f>
        <v>26.08</v>
      </c>
      <c r="H14" s="22">
        <f>'MÉDIA EMPRESAS'!L14</f>
        <v>3.97</v>
      </c>
      <c r="I14" s="23">
        <f>'MÉDIA GOV'!H14</f>
        <v>3.92</v>
      </c>
      <c r="J14" s="13">
        <f t="shared" si="1"/>
        <v>9.1999999999999993</v>
      </c>
      <c r="K14" s="18">
        <f t="shared" si="0"/>
        <v>36800</v>
      </c>
      <c r="M14" s="31">
        <v>9.1999999999999993</v>
      </c>
      <c r="N14" s="32">
        <v>36800</v>
      </c>
    </row>
    <row r="15" spans="1:14" x14ac:dyDescent="0.25">
      <c r="A15" s="14">
        <v>12</v>
      </c>
      <c r="B15" s="12" t="s">
        <v>19</v>
      </c>
      <c r="C15" s="12">
        <v>464422</v>
      </c>
      <c r="D15" s="12" t="s">
        <v>38</v>
      </c>
      <c r="E15" s="12">
        <v>2000</v>
      </c>
      <c r="F15" s="20">
        <f>'MÉDIA EDITAIS'!I15</f>
        <v>7</v>
      </c>
      <c r="G15" s="21">
        <f>'MÉDIA INTERNET'!H15</f>
        <v>14.04</v>
      </c>
      <c r="H15" s="22">
        <f>'MÉDIA EMPRESAS'!L15</f>
        <v>7.17</v>
      </c>
      <c r="I15" s="23">
        <f>'MÉDIA GOV'!H15</f>
        <v>6.98</v>
      </c>
      <c r="J15" s="13">
        <f t="shared" si="1"/>
        <v>8.8000000000000007</v>
      </c>
      <c r="K15" s="18">
        <f t="shared" si="0"/>
        <v>17600</v>
      </c>
      <c r="M15" s="31">
        <v>8.8000000000000007</v>
      </c>
      <c r="N15" s="32">
        <v>17600</v>
      </c>
    </row>
    <row r="16" spans="1:14" ht="25.5" x14ac:dyDescent="0.25">
      <c r="A16" s="14">
        <v>13</v>
      </c>
      <c r="B16" s="12" t="s">
        <v>19</v>
      </c>
      <c r="C16" s="12" t="s">
        <v>39</v>
      </c>
      <c r="D16" s="12" t="s">
        <v>40</v>
      </c>
      <c r="E16" s="12">
        <v>2000</v>
      </c>
      <c r="F16" s="20">
        <f>'MÉDIA EDITAIS'!I16</f>
        <v>21.35</v>
      </c>
      <c r="G16" s="21">
        <f>'MÉDIA INTERNET'!H16</f>
        <v>43.96</v>
      </c>
      <c r="H16" s="22">
        <f>'MÉDIA EMPRESAS'!L16</f>
        <v>23.67</v>
      </c>
      <c r="I16" s="23">
        <f>'MÉDIA GOV'!H16</f>
        <v>31.17</v>
      </c>
      <c r="J16" s="13">
        <f t="shared" si="1"/>
        <v>30.04</v>
      </c>
      <c r="K16" s="18">
        <f t="shared" si="0"/>
        <v>60080</v>
      </c>
      <c r="M16" s="31">
        <v>30.04</v>
      </c>
      <c r="N16" s="32">
        <v>60080</v>
      </c>
    </row>
    <row r="17" spans="1:14" ht="25.5" x14ac:dyDescent="0.25">
      <c r="A17" s="14">
        <v>14</v>
      </c>
      <c r="B17" s="12" t="s">
        <v>19</v>
      </c>
      <c r="C17" s="12" t="s">
        <v>41</v>
      </c>
      <c r="D17" s="12" t="s">
        <v>42</v>
      </c>
      <c r="E17" s="12">
        <v>8000</v>
      </c>
      <c r="F17" s="20">
        <f>'MÉDIA EDITAIS'!I17</f>
        <v>15.6</v>
      </c>
      <c r="G17" s="21">
        <f>'MÉDIA INTERNET'!H17</f>
        <v>14.49</v>
      </c>
      <c r="H17" s="22">
        <f>'MÉDIA EMPRESAS'!L17</f>
        <v>16.04</v>
      </c>
      <c r="I17" s="23">
        <f>'MÉDIA GOV'!H17</f>
        <v>16.5</v>
      </c>
      <c r="J17" s="13">
        <f t="shared" si="1"/>
        <v>15.66</v>
      </c>
      <c r="K17" s="18">
        <f t="shared" si="0"/>
        <v>125280</v>
      </c>
      <c r="M17" s="31">
        <v>15.66</v>
      </c>
      <c r="N17" s="32">
        <v>125280</v>
      </c>
    </row>
    <row r="18" spans="1:14" x14ac:dyDescent="0.25">
      <c r="A18" s="14">
        <v>15</v>
      </c>
      <c r="B18" s="12" t="s">
        <v>19</v>
      </c>
      <c r="C18" s="12" t="s">
        <v>43</v>
      </c>
      <c r="D18" s="12" t="s">
        <v>44</v>
      </c>
      <c r="E18" s="12">
        <v>3000</v>
      </c>
      <c r="F18" s="20">
        <f>'MÉDIA EDITAIS'!I18</f>
        <v>6.25</v>
      </c>
      <c r="G18" s="21">
        <f>'MÉDIA INTERNET'!H18</f>
        <v>4.5</v>
      </c>
      <c r="H18" s="22">
        <f>'MÉDIA EMPRESAS'!L18</f>
        <v>8.16</v>
      </c>
      <c r="I18" s="23">
        <f>'MÉDIA GOV'!H18</f>
        <v>6.95</v>
      </c>
      <c r="J18" s="13">
        <f t="shared" si="1"/>
        <v>6.47</v>
      </c>
      <c r="K18" s="18">
        <f t="shared" si="0"/>
        <v>19410</v>
      </c>
      <c r="M18" s="31">
        <v>6.47</v>
      </c>
      <c r="N18" s="32">
        <v>19410</v>
      </c>
    </row>
    <row r="19" spans="1:14" ht="25.5" x14ac:dyDescent="0.25">
      <c r="A19" s="14">
        <v>16</v>
      </c>
      <c r="B19" s="12" t="s">
        <v>19</v>
      </c>
      <c r="C19" s="12" t="s">
        <v>45</v>
      </c>
      <c r="D19" s="12" t="s">
        <v>46</v>
      </c>
      <c r="E19" s="12">
        <v>12000</v>
      </c>
      <c r="F19" s="20">
        <f>'MÉDIA EDITAIS'!I19</f>
        <v>12.62</v>
      </c>
      <c r="G19" s="21">
        <f>'MÉDIA INTERNET'!H19</f>
        <v>16.989999999999998</v>
      </c>
      <c r="H19" s="22">
        <f>'MÉDIA EMPRESAS'!L19</f>
        <v>13.16</v>
      </c>
      <c r="I19" s="23">
        <f>'MÉDIA GOV'!H19</f>
        <v>16</v>
      </c>
      <c r="J19" s="13">
        <f t="shared" si="1"/>
        <v>14.69</v>
      </c>
      <c r="K19" s="18">
        <f t="shared" si="0"/>
        <v>176280</v>
      </c>
      <c r="M19" s="31">
        <v>14.69</v>
      </c>
      <c r="N19" s="32">
        <v>176280</v>
      </c>
    </row>
    <row r="20" spans="1:14" x14ac:dyDescent="0.25">
      <c r="A20" s="14">
        <v>17</v>
      </c>
      <c r="B20" s="12" t="s">
        <v>19</v>
      </c>
      <c r="C20" s="12" t="s">
        <v>47</v>
      </c>
      <c r="D20" s="12" t="s">
        <v>48</v>
      </c>
      <c r="E20" s="12">
        <v>4000</v>
      </c>
      <c r="F20" s="20">
        <f>'MÉDIA EDITAIS'!I20</f>
        <v>6.62</v>
      </c>
      <c r="G20" s="21">
        <f>'MÉDIA INTERNET'!H20</f>
        <v>16.95</v>
      </c>
      <c r="H20" s="22">
        <f>'MÉDIA EMPRESAS'!L20</f>
        <v>6.67</v>
      </c>
      <c r="I20" s="23">
        <f>'MÉDIA GOV'!H20</f>
        <v>8.7799999999999994</v>
      </c>
      <c r="J20" s="13">
        <f t="shared" si="1"/>
        <v>9.76</v>
      </c>
      <c r="K20" s="18">
        <f t="shared" si="0"/>
        <v>39040</v>
      </c>
      <c r="M20" s="31">
        <v>9.76</v>
      </c>
      <c r="N20" s="32">
        <v>39040</v>
      </c>
    </row>
    <row r="21" spans="1:14" x14ac:dyDescent="0.25">
      <c r="A21" s="14">
        <v>18</v>
      </c>
      <c r="B21" s="12" t="s">
        <v>19</v>
      </c>
      <c r="C21" s="12" t="s">
        <v>49</v>
      </c>
      <c r="D21" s="12" t="s">
        <v>50</v>
      </c>
      <c r="E21" s="12">
        <v>3000</v>
      </c>
      <c r="F21" s="20">
        <f>'MÉDIA EDITAIS'!I21</f>
        <v>18.5</v>
      </c>
      <c r="G21" s="21">
        <f>'MÉDIA INTERNET'!H21</f>
        <v>37.630000000000003</v>
      </c>
      <c r="H21" s="22">
        <f>'MÉDIA EMPRESAS'!L21</f>
        <v>34.08</v>
      </c>
      <c r="I21" s="23">
        <f>'MÉDIA GOV'!H21</f>
        <v>35.67</v>
      </c>
      <c r="J21" s="13">
        <f t="shared" si="1"/>
        <v>31.47</v>
      </c>
      <c r="K21" s="18">
        <f t="shared" si="0"/>
        <v>94410</v>
      </c>
      <c r="M21" s="31">
        <v>31.47</v>
      </c>
      <c r="N21" s="32">
        <v>94410</v>
      </c>
    </row>
    <row r="22" spans="1:14" x14ac:dyDescent="0.25">
      <c r="A22" s="14">
        <v>19</v>
      </c>
      <c r="B22" s="12" t="s">
        <v>19</v>
      </c>
      <c r="C22" s="12" t="s">
        <v>51</v>
      </c>
      <c r="D22" s="12" t="s">
        <v>52</v>
      </c>
      <c r="E22" s="12">
        <v>500</v>
      </c>
      <c r="F22" s="20">
        <f>'MÉDIA EDITAIS'!I22</f>
        <v>14.75</v>
      </c>
      <c r="G22" s="21">
        <f>'MÉDIA INTERNET'!H22</f>
        <v>31.63</v>
      </c>
      <c r="H22" s="22">
        <f>'MÉDIA EMPRESAS'!L22</f>
        <v>13.72</v>
      </c>
      <c r="I22" s="23">
        <f>'MÉDIA GOV'!H22</f>
        <v>15.85</v>
      </c>
      <c r="J22" s="13">
        <f t="shared" si="1"/>
        <v>18.989999999999998</v>
      </c>
      <c r="K22" s="18">
        <f t="shared" si="0"/>
        <v>9495</v>
      </c>
      <c r="M22" s="31">
        <v>18.989999999999998</v>
      </c>
      <c r="N22" s="32">
        <v>9495</v>
      </c>
    </row>
    <row r="23" spans="1:14" x14ac:dyDescent="0.25">
      <c r="A23" s="14">
        <v>20</v>
      </c>
      <c r="B23" s="12" t="s">
        <v>19</v>
      </c>
      <c r="C23" s="12" t="s">
        <v>53</v>
      </c>
      <c r="D23" s="12" t="s">
        <v>54</v>
      </c>
      <c r="E23" s="12">
        <v>1000</v>
      </c>
      <c r="F23" s="20">
        <f>'MÉDIA EDITAIS'!I23</f>
        <v>5.76</v>
      </c>
      <c r="G23" s="21">
        <f>'MÉDIA INTERNET'!H23</f>
        <v>27</v>
      </c>
      <c r="H23" s="22">
        <f>'MÉDIA EMPRESAS'!L23</f>
        <v>6.24</v>
      </c>
      <c r="I23" s="23">
        <f>'MÉDIA GOV'!H23</f>
        <v>7.9</v>
      </c>
      <c r="J23" s="13">
        <f t="shared" si="1"/>
        <v>11.73</v>
      </c>
      <c r="K23" s="18">
        <f t="shared" si="0"/>
        <v>11730</v>
      </c>
      <c r="M23" s="31">
        <v>11.73</v>
      </c>
      <c r="N23" s="32">
        <v>11730</v>
      </c>
    </row>
    <row r="24" spans="1:14" x14ac:dyDescent="0.25">
      <c r="A24" s="14">
        <v>21</v>
      </c>
      <c r="B24" s="12" t="s">
        <v>19</v>
      </c>
      <c r="C24" s="12">
        <v>463837</v>
      </c>
      <c r="D24" s="12" t="s">
        <v>55</v>
      </c>
      <c r="E24" s="12">
        <v>4000</v>
      </c>
      <c r="F24" s="20">
        <f>'MÉDIA EDITAIS'!I24</f>
        <v>13.12</v>
      </c>
      <c r="G24" s="21">
        <f>'MÉDIA INTERNET'!H24</f>
        <v>39.96</v>
      </c>
      <c r="H24" s="22">
        <f>'MÉDIA EMPRESAS'!L24</f>
        <v>7.99</v>
      </c>
      <c r="I24" s="23">
        <f>'MÉDIA GOV'!H24</f>
        <v>15.8</v>
      </c>
      <c r="J24" s="13">
        <f t="shared" si="1"/>
        <v>19.22</v>
      </c>
      <c r="K24" s="18">
        <f t="shared" si="0"/>
        <v>76880</v>
      </c>
      <c r="M24" s="31">
        <v>19.22</v>
      </c>
      <c r="N24" s="32">
        <v>76880</v>
      </c>
    </row>
    <row r="25" spans="1:14" x14ac:dyDescent="0.25">
      <c r="A25" s="14">
        <v>22</v>
      </c>
      <c r="B25" s="12" t="s">
        <v>19</v>
      </c>
      <c r="C25" s="12">
        <v>463782</v>
      </c>
      <c r="D25" s="12" t="s">
        <v>56</v>
      </c>
      <c r="E25" s="12">
        <v>6000</v>
      </c>
      <c r="F25" s="20">
        <f>'MÉDIA EDITAIS'!I25</f>
        <v>5.89</v>
      </c>
      <c r="G25" s="21">
        <f>'MÉDIA INTERNET'!H25</f>
        <v>3.73</v>
      </c>
      <c r="H25" s="22">
        <f>'MÉDIA EMPRESAS'!L25</f>
        <v>4.53</v>
      </c>
      <c r="I25" s="23">
        <f>'MÉDIA GOV'!H25</f>
        <v>6.15</v>
      </c>
      <c r="J25" s="13">
        <f t="shared" si="1"/>
        <v>5.08</v>
      </c>
      <c r="K25" s="18">
        <f t="shared" si="0"/>
        <v>30480</v>
      </c>
      <c r="M25" s="31">
        <v>5.08</v>
      </c>
      <c r="N25" s="32">
        <v>30480</v>
      </c>
    </row>
    <row r="26" spans="1:14" x14ac:dyDescent="0.25">
      <c r="A26" s="14">
        <v>23</v>
      </c>
      <c r="B26" s="12" t="s">
        <v>19</v>
      </c>
      <c r="C26" s="12" t="s">
        <v>57</v>
      </c>
      <c r="D26" s="12" t="s">
        <v>58</v>
      </c>
      <c r="E26" s="12">
        <v>1500</v>
      </c>
      <c r="F26" s="20">
        <f>'MÉDIA EDITAIS'!I26</f>
        <v>13.12</v>
      </c>
      <c r="G26" s="21">
        <f>'MÉDIA INTERNET'!H26</f>
        <v>49.5</v>
      </c>
      <c r="H26" s="22">
        <f>'MÉDIA EMPRESAS'!L26</f>
        <v>8.43</v>
      </c>
      <c r="I26" s="23">
        <f>'MÉDIA GOV'!H26</f>
        <v>14.19</v>
      </c>
      <c r="J26" s="13">
        <f t="shared" si="1"/>
        <v>21.31</v>
      </c>
      <c r="K26" s="18">
        <f t="shared" si="0"/>
        <v>31964.999999999996</v>
      </c>
      <c r="M26" s="31">
        <v>21.31</v>
      </c>
      <c r="N26" s="32">
        <v>31965</v>
      </c>
    </row>
    <row r="27" spans="1:14" x14ac:dyDescent="0.25">
      <c r="A27" s="14">
        <v>24</v>
      </c>
      <c r="B27" s="12" t="s">
        <v>19</v>
      </c>
      <c r="C27" s="12" t="s">
        <v>59</v>
      </c>
      <c r="D27" s="12" t="s">
        <v>60</v>
      </c>
      <c r="E27" s="12">
        <v>4000</v>
      </c>
      <c r="F27" s="20">
        <f>'MÉDIA EDITAIS'!I27</f>
        <v>7.87</v>
      </c>
      <c r="G27" s="21">
        <f>'MÉDIA INTERNET'!H27</f>
        <v>17.579999999999998</v>
      </c>
      <c r="H27" s="22">
        <f>'MÉDIA EMPRESAS'!L27</f>
        <v>6.33</v>
      </c>
      <c r="I27" s="23">
        <f>'MÉDIA GOV'!H27</f>
        <v>9.7200000000000006</v>
      </c>
      <c r="J27" s="13">
        <f t="shared" si="1"/>
        <v>10.38</v>
      </c>
      <c r="K27" s="18">
        <f t="shared" si="0"/>
        <v>41520</v>
      </c>
      <c r="M27" s="31">
        <v>10.38</v>
      </c>
      <c r="N27" s="32">
        <v>41520</v>
      </c>
    </row>
    <row r="28" spans="1:14" x14ac:dyDescent="0.25">
      <c r="A28" s="14">
        <v>25</v>
      </c>
      <c r="B28" s="12" t="s">
        <v>19</v>
      </c>
      <c r="C28" s="12" t="s">
        <v>61</v>
      </c>
      <c r="D28" s="12" t="s">
        <v>62</v>
      </c>
      <c r="E28" s="12">
        <v>1000</v>
      </c>
      <c r="F28" s="20">
        <f>'MÉDIA EDITAIS'!I28</f>
        <v>6.55</v>
      </c>
      <c r="G28" s="21">
        <f>'MÉDIA INTERNET'!H28</f>
        <v>19.989999999999998</v>
      </c>
      <c r="H28" s="22">
        <f>'MÉDIA EMPRESAS'!L28</f>
        <v>9.39</v>
      </c>
      <c r="I28" s="23">
        <f>'MÉDIA GOV'!H28</f>
        <v>10.99</v>
      </c>
      <c r="J28" s="13">
        <f t="shared" si="1"/>
        <v>11.73</v>
      </c>
      <c r="K28" s="18">
        <f t="shared" si="0"/>
        <v>11730</v>
      </c>
      <c r="M28" s="31">
        <v>11.73</v>
      </c>
      <c r="N28" s="32">
        <v>11730</v>
      </c>
    </row>
    <row r="29" spans="1:14" x14ac:dyDescent="0.25">
      <c r="A29" s="14">
        <v>26</v>
      </c>
      <c r="B29" s="12" t="s">
        <v>19</v>
      </c>
      <c r="C29" s="12" t="s">
        <v>63</v>
      </c>
      <c r="D29" s="12" t="s">
        <v>64</v>
      </c>
      <c r="E29" s="12">
        <v>1000</v>
      </c>
      <c r="F29" s="20">
        <f>'MÉDIA EDITAIS'!I29</f>
        <v>9.18</v>
      </c>
      <c r="G29" s="21">
        <f>'MÉDIA INTERNET'!H29</f>
        <v>14</v>
      </c>
      <c r="H29" s="22">
        <f>'MÉDIA EMPRESAS'!L29</f>
        <v>6.26</v>
      </c>
      <c r="I29" s="23">
        <f>'MÉDIA GOV'!H29</f>
        <v>6.68</v>
      </c>
      <c r="J29" s="13">
        <f t="shared" si="1"/>
        <v>9.0299999999999994</v>
      </c>
      <c r="K29" s="18">
        <f t="shared" si="0"/>
        <v>9030</v>
      </c>
      <c r="M29" s="31">
        <v>9</v>
      </c>
      <c r="N29" s="32">
        <v>9030</v>
      </c>
    </row>
    <row r="30" spans="1:14" x14ac:dyDescent="0.25">
      <c r="A30" s="14">
        <v>27</v>
      </c>
      <c r="B30" s="12" t="s">
        <v>19</v>
      </c>
      <c r="C30" s="12" t="s">
        <v>65</v>
      </c>
      <c r="D30" s="12" t="s">
        <v>66</v>
      </c>
      <c r="E30" s="12">
        <v>1000</v>
      </c>
      <c r="F30" s="20">
        <f>'MÉDIA EDITAIS'!I30</f>
        <v>9.64</v>
      </c>
      <c r="G30" s="21">
        <f>'MÉDIA INTERNET'!H30</f>
        <v>71.92</v>
      </c>
      <c r="H30" s="22">
        <f>'MÉDIA EMPRESAS'!L30</f>
        <v>8.2100000000000009</v>
      </c>
      <c r="I30" s="23">
        <f>'MÉDIA GOV'!H30</f>
        <v>8.3699999999999992</v>
      </c>
      <c r="J30" s="13">
        <f t="shared" si="1"/>
        <v>24.54</v>
      </c>
      <c r="K30" s="18">
        <f t="shared" si="0"/>
        <v>24540</v>
      </c>
      <c r="M30" s="31">
        <v>24.54</v>
      </c>
      <c r="N30" s="32">
        <v>24540</v>
      </c>
    </row>
    <row r="31" spans="1:14" x14ac:dyDescent="0.25">
      <c r="A31" s="14">
        <v>28</v>
      </c>
      <c r="B31" s="12" t="s">
        <v>19</v>
      </c>
      <c r="C31" s="12" t="s">
        <v>67</v>
      </c>
      <c r="D31" s="12" t="s">
        <v>68</v>
      </c>
      <c r="E31" s="12">
        <v>4000</v>
      </c>
      <c r="F31" s="20">
        <f>'MÉDIA EDITAIS'!I31</f>
        <v>3.86</v>
      </c>
      <c r="G31" s="21">
        <f>'MÉDIA INTERNET'!H31</f>
        <v>7.99</v>
      </c>
      <c r="H31" s="22">
        <f>'MÉDIA EMPRESAS'!L31</f>
        <v>5.15</v>
      </c>
      <c r="I31" s="23">
        <f>'MÉDIA GOV'!H31</f>
        <v>4.68</v>
      </c>
      <c r="J31" s="13">
        <f t="shared" si="1"/>
        <v>5.42</v>
      </c>
      <c r="K31" s="18">
        <f t="shared" si="0"/>
        <v>21680</v>
      </c>
      <c r="M31" s="31">
        <v>5.42</v>
      </c>
      <c r="N31" s="32">
        <v>21680</v>
      </c>
    </row>
    <row r="32" spans="1:14" x14ac:dyDescent="0.25">
      <c r="A32" s="14">
        <v>29</v>
      </c>
      <c r="B32" s="12" t="s">
        <v>19</v>
      </c>
      <c r="C32" s="12" t="s">
        <v>69</v>
      </c>
      <c r="D32" s="12" t="s">
        <v>70</v>
      </c>
      <c r="E32" s="12">
        <v>1000</v>
      </c>
      <c r="F32" s="20">
        <f>'MÉDIA EDITAIS'!I32</f>
        <v>10.95</v>
      </c>
      <c r="G32" s="21">
        <f>'MÉDIA INTERNET'!H32</f>
        <v>53.46</v>
      </c>
      <c r="H32" s="22">
        <f>'MÉDIA EMPRESAS'!L32</f>
        <v>7.23</v>
      </c>
      <c r="I32" s="23">
        <f>'MÉDIA GOV'!H32</f>
        <v>10.39</v>
      </c>
      <c r="J32" s="13">
        <f t="shared" si="1"/>
        <v>20.51</v>
      </c>
      <c r="K32" s="18">
        <f t="shared" si="0"/>
        <v>20510</v>
      </c>
      <c r="M32" s="31">
        <v>20.51</v>
      </c>
      <c r="N32" s="32">
        <v>11610</v>
      </c>
    </row>
    <row r="33" spans="1:14" x14ac:dyDescent="0.25">
      <c r="A33" s="14">
        <v>30</v>
      </c>
      <c r="B33" s="12" t="s">
        <v>19</v>
      </c>
      <c r="C33" s="12">
        <v>615267</v>
      </c>
      <c r="D33" s="12" t="s">
        <v>71</v>
      </c>
      <c r="E33" s="12">
        <v>1000</v>
      </c>
      <c r="F33" s="20">
        <f>'MÉDIA EDITAIS'!I33</f>
        <v>18.43</v>
      </c>
      <c r="G33" s="21">
        <f>'MÉDIA INTERNET'!H33</f>
        <v>15</v>
      </c>
      <c r="H33" s="22">
        <f>'MÉDIA EMPRESAS'!L33</f>
        <v>9.1199999999999992</v>
      </c>
      <c r="I33" s="23">
        <f>'MÉDIA GOV'!H33</f>
        <v>9.3699999999999992</v>
      </c>
      <c r="J33" s="13">
        <f t="shared" si="1"/>
        <v>12.98</v>
      </c>
      <c r="K33" s="18">
        <f t="shared" si="0"/>
        <v>12980</v>
      </c>
      <c r="M33" s="31">
        <v>12.98</v>
      </c>
      <c r="N33" s="32">
        <v>15540</v>
      </c>
    </row>
    <row r="34" spans="1:14" x14ac:dyDescent="0.25">
      <c r="A34" s="14">
        <v>31</v>
      </c>
      <c r="B34" s="12" t="s">
        <v>19</v>
      </c>
      <c r="C34" s="12" t="s">
        <v>72</v>
      </c>
      <c r="D34" s="12" t="s">
        <v>73</v>
      </c>
      <c r="E34" s="12">
        <v>3000</v>
      </c>
      <c r="F34" s="20">
        <f>'MÉDIA EDITAIS'!I34</f>
        <v>1.5</v>
      </c>
      <c r="G34" s="21">
        <f>'MÉDIA INTERNET'!H34</f>
        <v>6.06</v>
      </c>
      <c r="H34" s="22">
        <f>'MÉDIA EMPRESAS'!L34</f>
        <v>3.7</v>
      </c>
      <c r="I34" s="23">
        <f>'MÉDIA GOV'!H34</f>
        <v>4.21</v>
      </c>
      <c r="J34" s="13">
        <f t="shared" si="1"/>
        <v>3.87</v>
      </c>
      <c r="K34" s="18">
        <f t="shared" si="0"/>
        <v>11610</v>
      </c>
      <c r="M34" s="31">
        <v>3.87</v>
      </c>
      <c r="N34" s="32">
        <v>11610</v>
      </c>
    </row>
    <row r="35" spans="1:14" ht="25.5" x14ac:dyDescent="0.25">
      <c r="A35" s="14">
        <v>32</v>
      </c>
      <c r="B35" s="12" t="s">
        <v>19</v>
      </c>
      <c r="C35" s="12" t="s">
        <v>74</v>
      </c>
      <c r="D35" s="12" t="s">
        <v>75</v>
      </c>
      <c r="E35" s="12">
        <v>3000</v>
      </c>
      <c r="F35" s="20">
        <f>'MÉDIA EDITAIS'!I35</f>
        <v>4.24</v>
      </c>
      <c r="G35" s="21">
        <f>'MÉDIA INTERNET'!H35</f>
        <v>5.28</v>
      </c>
      <c r="H35" s="22">
        <f>'MÉDIA EMPRESAS'!L35</f>
        <v>5.2</v>
      </c>
      <c r="I35" s="23">
        <f>'MÉDIA GOV'!H35</f>
        <v>6</v>
      </c>
      <c r="J35" s="13">
        <f t="shared" si="1"/>
        <v>5.18</v>
      </c>
      <c r="K35" s="18">
        <f t="shared" si="0"/>
        <v>15540</v>
      </c>
      <c r="M35" s="31">
        <v>5.18</v>
      </c>
      <c r="N35" s="32">
        <v>15540</v>
      </c>
    </row>
    <row r="36" spans="1:14" x14ac:dyDescent="0.25">
      <c r="A36" s="14">
        <v>33</v>
      </c>
      <c r="B36" s="12" t="s">
        <v>19</v>
      </c>
      <c r="C36" s="12" t="s">
        <v>76</v>
      </c>
      <c r="D36" s="12" t="s">
        <v>77</v>
      </c>
      <c r="E36" s="12">
        <v>3000</v>
      </c>
      <c r="F36" s="20">
        <f>'MÉDIA EDITAIS'!I36</f>
        <v>4.41</v>
      </c>
      <c r="G36" s="21">
        <f>'MÉDIA INTERNET'!H36</f>
        <v>3.35</v>
      </c>
      <c r="H36" s="22">
        <f>'MÉDIA EMPRESAS'!L36</f>
        <v>3.72</v>
      </c>
      <c r="I36" s="23">
        <f>'MÉDIA GOV'!H36</f>
        <v>3.96</v>
      </c>
      <c r="J36" s="13">
        <f t="shared" si="1"/>
        <v>3.86</v>
      </c>
      <c r="K36" s="18">
        <f t="shared" ref="K36:K56" si="2">J36*E36</f>
        <v>11580</v>
      </c>
      <c r="M36" s="31">
        <v>3.86</v>
      </c>
      <c r="N36" s="32">
        <v>11580</v>
      </c>
    </row>
    <row r="37" spans="1:14" x14ac:dyDescent="0.25">
      <c r="A37" s="14">
        <v>34</v>
      </c>
      <c r="B37" s="12" t="s">
        <v>19</v>
      </c>
      <c r="C37" s="12" t="s">
        <v>78</v>
      </c>
      <c r="D37" s="12" t="s">
        <v>79</v>
      </c>
      <c r="E37" s="12">
        <v>2000</v>
      </c>
      <c r="F37" s="20">
        <f>'MÉDIA EDITAIS'!I37</f>
        <v>5.65</v>
      </c>
      <c r="G37" s="21">
        <f>'MÉDIA INTERNET'!H37</f>
        <v>6</v>
      </c>
      <c r="H37" s="22">
        <f>'MÉDIA EMPRESAS'!L37</f>
        <v>5.89</v>
      </c>
      <c r="I37" s="23">
        <f>'MÉDIA GOV'!H37</f>
        <v>6.81</v>
      </c>
      <c r="J37" s="13">
        <f t="shared" si="1"/>
        <v>6.09</v>
      </c>
      <c r="K37" s="18">
        <f t="shared" si="2"/>
        <v>12180</v>
      </c>
      <c r="M37" s="31">
        <v>6.09</v>
      </c>
      <c r="N37" s="32">
        <v>12180</v>
      </c>
    </row>
    <row r="38" spans="1:14" x14ac:dyDescent="0.25">
      <c r="A38" s="14">
        <v>35</v>
      </c>
      <c r="B38" s="12" t="s">
        <v>19</v>
      </c>
      <c r="C38" s="12" t="s">
        <v>80</v>
      </c>
      <c r="D38" s="12" t="s">
        <v>81</v>
      </c>
      <c r="E38" s="12">
        <v>2000</v>
      </c>
      <c r="F38" s="20">
        <f>'MÉDIA EDITAIS'!I38</f>
        <v>4.17</v>
      </c>
      <c r="G38" s="21">
        <f>'MÉDIA INTERNET'!H38</f>
        <v>3.32</v>
      </c>
      <c r="H38" s="22">
        <f>'MÉDIA EMPRESAS'!L38</f>
        <v>4.42</v>
      </c>
      <c r="I38" s="23">
        <f>'MÉDIA GOV'!H38</f>
        <v>6.58</v>
      </c>
      <c r="J38" s="13">
        <f t="shared" si="1"/>
        <v>4.62</v>
      </c>
      <c r="K38" s="18">
        <f t="shared" si="2"/>
        <v>9240</v>
      </c>
      <c r="M38" s="31">
        <v>4.62</v>
      </c>
      <c r="N38" s="32">
        <v>9240</v>
      </c>
    </row>
    <row r="39" spans="1:14" x14ac:dyDescent="0.25">
      <c r="A39" s="14">
        <v>36</v>
      </c>
      <c r="B39" s="12" t="s">
        <v>19</v>
      </c>
      <c r="C39" s="12">
        <v>463771</v>
      </c>
      <c r="D39" s="12" t="s">
        <v>82</v>
      </c>
      <c r="E39" s="12">
        <v>2000</v>
      </c>
      <c r="F39" s="20">
        <f>'MÉDIA EDITAIS'!I39</f>
        <v>8.2100000000000009</v>
      </c>
      <c r="G39" s="21">
        <f>'MÉDIA INTERNET'!H39</f>
        <v>10.69</v>
      </c>
      <c r="H39" s="22">
        <f>'MÉDIA EMPRESAS'!L39</f>
        <v>8.32</v>
      </c>
      <c r="I39" s="23">
        <f>'MÉDIA GOV'!H39</f>
        <v>8.32</v>
      </c>
      <c r="J39" s="13">
        <f t="shared" si="1"/>
        <v>8.89</v>
      </c>
      <c r="K39" s="18">
        <f t="shared" si="2"/>
        <v>17780</v>
      </c>
      <c r="M39" s="31">
        <v>8.89</v>
      </c>
      <c r="N39" s="32">
        <v>17780</v>
      </c>
    </row>
    <row r="40" spans="1:14" x14ac:dyDescent="0.25">
      <c r="A40" s="14">
        <v>37</v>
      </c>
      <c r="B40" s="12" t="s">
        <v>19</v>
      </c>
      <c r="C40" s="12" t="s">
        <v>83</v>
      </c>
      <c r="D40" s="12" t="s">
        <v>84</v>
      </c>
      <c r="E40" s="12">
        <v>4000</v>
      </c>
      <c r="F40" s="20">
        <f>'MÉDIA EDITAIS'!I40</f>
        <v>4.3600000000000003</v>
      </c>
      <c r="G40" s="21">
        <f>'MÉDIA INTERNET'!H40</f>
        <v>4.4000000000000004</v>
      </c>
      <c r="H40" s="22">
        <f>'MÉDIA EMPRESAS'!L40</f>
        <v>4.53</v>
      </c>
      <c r="I40" s="23">
        <f>'MÉDIA GOV'!H40</f>
        <v>6.84</v>
      </c>
      <c r="J40" s="13">
        <f t="shared" si="1"/>
        <v>5.03</v>
      </c>
      <c r="K40" s="18">
        <f t="shared" si="2"/>
        <v>20120</v>
      </c>
      <c r="M40" s="31">
        <v>5.03</v>
      </c>
      <c r="N40" s="32">
        <v>20120</v>
      </c>
    </row>
    <row r="41" spans="1:14" x14ac:dyDescent="0.25">
      <c r="A41" s="14">
        <v>38</v>
      </c>
      <c r="B41" s="12" t="s">
        <v>19</v>
      </c>
      <c r="C41" s="12" t="s">
        <v>85</v>
      </c>
      <c r="D41" s="12" t="s">
        <v>86</v>
      </c>
      <c r="E41" s="12">
        <v>2000</v>
      </c>
      <c r="F41" s="20">
        <f>'MÉDIA EDITAIS'!I41</f>
        <v>3.67</v>
      </c>
      <c r="G41" s="21">
        <f>'MÉDIA INTERNET'!H41</f>
        <v>5.49</v>
      </c>
      <c r="H41" s="22">
        <f>'MÉDIA EMPRESAS'!L41</f>
        <v>5.99</v>
      </c>
      <c r="I41" s="23">
        <f>'MÉDIA GOV'!H41</f>
        <v>6</v>
      </c>
      <c r="J41" s="13">
        <f t="shared" si="1"/>
        <v>5.29</v>
      </c>
      <c r="K41" s="18">
        <f t="shared" si="2"/>
        <v>10580</v>
      </c>
      <c r="M41" s="31">
        <v>5.29</v>
      </c>
      <c r="N41" s="32">
        <v>10580</v>
      </c>
    </row>
    <row r="42" spans="1:14" x14ac:dyDescent="0.25">
      <c r="A42" s="14">
        <v>39</v>
      </c>
      <c r="B42" s="12" t="s">
        <v>19</v>
      </c>
      <c r="C42" s="12" t="s">
        <v>87</v>
      </c>
      <c r="D42" s="12" t="s">
        <v>88</v>
      </c>
      <c r="E42" s="12">
        <v>500</v>
      </c>
      <c r="F42" s="20">
        <f>'MÉDIA EDITAIS'!I42</f>
        <v>0</v>
      </c>
      <c r="G42" s="21">
        <f>'MÉDIA INTERNET'!H42</f>
        <v>14</v>
      </c>
      <c r="H42" s="22">
        <f>'MÉDIA EMPRESAS'!L42</f>
        <v>18.09</v>
      </c>
      <c r="I42" s="23">
        <f>'MÉDIA GOV'!H42</f>
        <v>15.86</v>
      </c>
      <c r="J42" s="13">
        <f t="shared" si="1"/>
        <v>15.98</v>
      </c>
      <c r="K42" s="18">
        <f t="shared" si="2"/>
        <v>7990</v>
      </c>
      <c r="M42" s="31">
        <v>15.98</v>
      </c>
      <c r="N42" s="32">
        <v>7990</v>
      </c>
    </row>
    <row r="43" spans="1:14" x14ac:dyDescent="0.25">
      <c r="A43" s="14">
        <v>40</v>
      </c>
      <c r="B43" s="12" t="s">
        <v>19</v>
      </c>
      <c r="C43" s="12">
        <v>461412</v>
      </c>
      <c r="D43" s="12" t="s">
        <v>89</v>
      </c>
      <c r="E43" s="12">
        <v>2000</v>
      </c>
      <c r="F43" s="20">
        <f>'MÉDIA EDITAIS'!I43</f>
        <v>7.75</v>
      </c>
      <c r="G43" s="21">
        <f>'MÉDIA INTERNET'!H43</f>
        <v>14.46</v>
      </c>
      <c r="H43" s="22">
        <f>'MÉDIA EMPRESAS'!L43</f>
        <v>9.18</v>
      </c>
      <c r="I43" s="23">
        <f>'MÉDIA GOV'!H43</f>
        <v>8.2200000000000006</v>
      </c>
      <c r="J43" s="13">
        <f t="shared" si="1"/>
        <v>9.9</v>
      </c>
      <c r="K43" s="18">
        <f t="shared" si="2"/>
        <v>19800</v>
      </c>
      <c r="M43" s="31">
        <v>9.9</v>
      </c>
      <c r="N43" s="32">
        <v>19800</v>
      </c>
    </row>
    <row r="44" spans="1:14" ht="25.5" x14ac:dyDescent="0.25">
      <c r="A44" s="14">
        <v>41</v>
      </c>
      <c r="B44" s="12" t="s">
        <v>19</v>
      </c>
      <c r="C44" s="12">
        <v>466600</v>
      </c>
      <c r="D44" s="12" t="s">
        <v>90</v>
      </c>
      <c r="E44" s="12">
        <v>3000</v>
      </c>
      <c r="F44" s="20">
        <f>'MÉDIA EDITAIS'!I44</f>
        <v>8.01</v>
      </c>
      <c r="G44" s="21">
        <f>'MÉDIA INTERNET'!H44</f>
        <v>6.79</v>
      </c>
      <c r="H44" s="22">
        <f>'MÉDIA EMPRESAS'!L44</f>
        <v>6.89</v>
      </c>
      <c r="I44" s="23">
        <f>'MÉDIA GOV'!H44</f>
        <v>7.33</v>
      </c>
      <c r="J44" s="13">
        <f t="shared" si="1"/>
        <v>7.26</v>
      </c>
      <c r="K44" s="18">
        <f t="shared" si="2"/>
        <v>21780</v>
      </c>
      <c r="M44" s="31">
        <v>7.26</v>
      </c>
      <c r="N44" s="32">
        <v>21780</v>
      </c>
    </row>
    <row r="45" spans="1:14" x14ac:dyDescent="0.25">
      <c r="A45" s="14">
        <v>42</v>
      </c>
      <c r="B45" s="12" t="s">
        <v>19</v>
      </c>
      <c r="C45" s="12" t="s">
        <v>91</v>
      </c>
      <c r="D45" s="12" t="s">
        <v>92</v>
      </c>
      <c r="E45" s="12">
        <v>6000</v>
      </c>
      <c r="F45" s="20">
        <f>'MÉDIA EDITAIS'!I45</f>
        <v>4.8499999999999996</v>
      </c>
      <c r="G45" s="21">
        <f>'MÉDIA INTERNET'!H45</f>
        <v>9.7799999999999994</v>
      </c>
      <c r="H45" s="22">
        <f>'MÉDIA EMPRESAS'!L45</f>
        <v>6.03</v>
      </c>
      <c r="I45" s="23">
        <f>'MÉDIA GOV'!H45</f>
        <v>8.85</v>
      </c>
      <c r="J45" s="13">
        <f t="shared" si="1"/>
        <v>7.38</v>
      </c>
      <c r="K45" s="18">
        <f t="shared" si="2"/>
        <v>44280</v>
      </c>
      <c r="M45" s="31">
        <v>7.38</v>
      </c>
      <c r="N45" s="32">
        <v>44280</v>
      </c>
    </row>
    <row r="46" spans="1:14" x14ac:dyDescent="0.25">
      <c r="A46" s="14">
        <v>43</v>
      </c>
      <c r="B46" s="12" t="s">
        <v>19</v>
      </c>
      <c r="C46" s="12" t="s">
        <v>93</v>
      </c>
      <c r="D46" s="12" t="s">
        <v>94</v>
      </c>
      <c r="E46" s="12">
        <v>6000</v>
      </c>
      <c r="F46" s="20">
        <f>'MÉDIA EDITAIS'!I46</f>
        <v>3.76</v>
      </c>
      <c r="G46" s="21">
        <f>'MÉDIA INTERNET'!H46</f>
        <v>5.9</v>
      </c>
      <c r="H46" s="22">
        <f>'MÉDIA EMPRESAS'!L46</f>
        <v>5.55</v>
      </c>
      <c r="I46" s="23">
        <f>'MÉDIA GOV'!H46</f>
        <v>5.27</v>
      </c>
      <c r="J46" s="13">
        <f t="shared" si="1"/>
        <v>5.12</v>
      </c>
      <c r="K46" s="18">
        <f t="shared" si="2"/>
        <v>30720</v>
      </c>
      <c r="M46" s="31">
        <v>5.12</v>
      </c>
      <c r="N46" s="32">
        <v>30720</v>
      </c>
    </row>
    <row r="47" spans="1:14" x14ac:dyDescent="0.25">
      <c r="A47" s="14">
        <v>44</v>
      </c>
      <c r="B47" s="12" t="s">
        <v>19</v>
      </c>
      <c r="C47" s="12" t="s">
        <v>95</v>
      </c>
      <c r="D47" s="12" t="s">
        <v>96</v>
      </c>
      <c r="E47" s="12">
        <v>4000</v>
      </c>
      <c r="F47" s="20">
        <f>'MÉDIA EDITAIS'!I47</f>
        <v>7.55</v>
      </c>
      <c r="G47" s="21">
        <f>'MÉDIA INTERNET'!H47</f>
        <v>13.33</v>
      </c>
      <c r="H47" s="22">
        <f>'MÉDIA EMPRESAS'!L47</f>
        <v>7.83</v>
      </c>
      <c r="I47" s="23">
        <f>'MÉDIA GOV'!H47</f>
        <v>11.61</v>
      </c>
      <c r="J47" s="13">
        <f t="shared" si="1"/>
        <v>10.08</v>
      </c>
      <c r="K47" s="18">
        <f t="shared" si="2"/>
        <v>40320</v>
      </c>
      <c r="M47" s="31">
        <v>10.08</v>
      </c>
      <c r="N47" s="32">
        <v>40320</v>
      </c>
    </row>
    <row r="48" spans="1:14" x14ac:dyDescent="0.25">
      <c r="A48" s="14">
        <v>45</v>
      </c>
      <c r="B48" s="12" t="s">
        <v>19</v>
      </c>
      <c r="C48" s="12" t="s">
        <v>97</v>
      </c>
      <c r="D48" s="12" t="s">
        <v>98</v>
      </c>
      <c r="E48" s="12">
        <v>4000</v>
      </c>
      <c r="F48" s="20">
        <f>'MÉDIA EDITAIS'!I48</f>
        <v>10.119999999999999</v>
      </c>
      <c r="G48" s="21">
        <f>'MÉDIA INTERNET'!H48</f>
        <v>20.98</v>
      </c>
      <c r="H48" s="22">
        <f>'MÉDIA EMPRESAS'!L48</f>
        <v>9.08</v>
      </c>
      <c r="I48" s="23">
        <f>'MÉDIA GOV'!H48</f>
        <v>12.81</v>
      </c>
      <c r="J48" s="13">
        <f t="shared" si="1"/>
        <v>13.25</v>
      </c>
      <c r="K48" s="18">
        <f t="shared" si="2"/>
        <v>53000</v>
      </c>
      <c r="M48" s="31">
        <v>13.25</v>
      </c>
      <c r="N48" s="32">
        <v>53000</v>
      </c>
    </row>
    <row r="49" spans="1:14" x14ac:dyDescent="0.25">
      <c r="A49" s="14">
        <v>46</v>
      </c>
      <c r="B49" s="12" t="s">
        <v>19</v>
      </c>
      <c r="C49" s="12" t="s">
        <v>99</v>
      </c>
      <c r="D49" s="12" t="s">
        <v>100</v>
      </c>
      <c r="E49" s="12">
        <v>12000</v>
      </c>
      <c r="F49" s="20">
        <f>'MÉDIA EDITAIS'!I49</f>
        <v>6.5</v>
      </c>
      <c r="G49" s="21">
        <f>'MÉDIA INTERNET'!H49</f>
        <v>20.149999999999999</v>
      </c>
      <c r="H49" s="22">
        <f>'MÉDIA EMPRESAS'!L49</f>
        <v>9.41</v>
      </c>
      <c r="I49" s="23">
        <f>'MÉDIA GOV'!H49</f>
        <v>19.93</v>
      </c>
      <c r="J49" s="13">
        <f t="shared" si="1"/>
        <v>14</v>
      </c>
      <c r="K49" s="18">
        <f t="shared" si="2"/>
        <v>168000</v>
      </c>
      <c r="M49" s="31">
        <v>14</v>
      </c>
      <c r="N49" s="32">
        <v>168000</v>
      </c>
    </row>
    <row r="50" spans="1:14" x14ac:dyDescent="0.25">
      <c r="A50" s="14">
        <v>47</v>
      </c>
      <c r="B50" s="12" t="s">
        <v>19</v>
      </c>
      <c r="C50" s="12">
        <v>463806</v>
      </c>
      <c r="D50" s="12" t="s">
        <v>101</v>
      </c>
      <c r="E50" s="12">
        <v>10000</v>
      </c>
      <c r="F50" s="20">
        <f>'MÉDIA EDITAIS'!I50</f>
        <v>5.74</v>
      </c>
      <c r="G50" s="21">
        <f>'MÉDIA INTERNET'!H50</f>
        <v>7.83</v>
      </c>
      <c r="H50" s="22">
        <f>'MÉDIA EMPRESAS'!L50</f>
        <v>6.51</v>
      </c>
      <c r="I50" s="23">
        <f>'MÉDIA GOV'!H50</f>
        <v>7.47</v>
      </c>
      <c r="J50" s="13">
        <f t="shared" si="1"/>
        <v>6.89</v>
      </c>
      <c r="K50" s="18">
        <f t="shared" si="2"/>
        <v>68900</v>
      </c>
      <c r="M50" s="31">
        <v>6.89</v>
      </c>
      <c r="N50" s="32">
        <v>68900</v>
      </c>
    </row>
    <row r="51" spans="1:14" x14ac:dyDescent="0.25">
      <c r="A51" s="14">
        <v>48</v>
      </c>
      <c r="B51" s="12" t="s">
        <v>19</v>
      </c>
      <c r="C51" s="12">
        <v>481122</v>
      </c>
      <c r="D51" s="12" t="s">
        <v>102</v>
      </c>
      <c r="E51" s="12">
        <v>1000</v>
      </c>
      <c r="F51" s="20">
        <f>'MÉDIA EDITAIS'!I51</f>
        <v>12.32</v>
      </c>
      <c r="G51" s="21">
        <f>'MÉDIA INTERNET'!H51</f>
        <v>9</v>
      </c>
      <c r="H51" s="22">
        <f>'MÉDIA EMPRESAS'!L51</f>
        <v>21.78</v>
      </c>
      <c r="I51" s="23">
        <f>'MÉDIA GOV'!H51</f>
        <v>15.67</v>
      </c>
      <c r="J51" s="13">
        <f t="shared" si="1"/>
        <v>14.69</v>
      </c>
      <c r="K51" s="18">
        <f t="shared" si="2"/>
        <v>14690</v>
      </c>
      <c r="M51" s="31">
        <v>14.69</v>
      </c>
      <c r="N51" s="32">
        <v>14690</v>
      </c>
    </row>
    <row r="52" spans="1:14" ht="25.5" x14ac:dyDescent="0.25">
      <c r="A52" s="14">
        <v>49</v>
      </c>
      <c r="B52" s="12" t="s">
        <v>2</v>
      </c>
      <c r="C52" s="12">
        <v>445194</v>
      </c>
      <c r="D52" s="12" t="s">
        <v>103</v>
      </c>
      <c r="E52" s="12">
        <v>6000</v>
      </c>
      <c r="F52" s="20">
        <f>'MÉDIA EDITAIS'!I52</f>
        <v>0</v>
      </c>
      <c r="G52" s="21">
        <f>'MÉDIA INTERNET'!H52</f>
        <v>2.2400000000000002</v>
      </c>
      <c r="H52" s="22">
        <f>'MÉDIA EMPRESAS'!L52</f>
        <v>3.4</v>
      </c>
      <c r="I52" s="23">
        <f>'MÉDIA GOV'!H52</f>
        <v>2.9</v>
      </c>
      <c r="J52" s="13">
        <f t="shared" si="1"/>
        <v>2.85</v>
      </c>
      <c r="K52" s="18">
        <f t="shared" si="2"/>
        <v>17100</v>
      </c>
      <c r="M52" s="31">
        <v>2.85</v>
      </c>
      <c r="N52" s="32">
        <v>14100</v>
      </c>
    </row>
    <row r="53" spans="1:14" ht="25.5" x14ac:dyDescent="0.25">
      <c r="A53" s="14">
        <v>50</v>
      </c>
      <c r="B53" s="12" t="s">
        <v>19</v>
      </c>
      <c r="C53" s="12">
        <v>464515</v>
      </c>
      <c r="D53" s="12" t="s">
        <v>104</v>
      </c>
      <c r="E53" s="12">
        <v>6000</v>
      </c>
      <c r="F53" s="20">
        <f>'MÉDIA EDITAIS'!I53</f>
        <v>18.72</v>
      </c>
      <c r="G53" s="21">
        <f>'MÉDIA INTERNET'!H53</f>
        <v>53.45</v>
      </c>
      <c r="H53" s="22">
        <f>'MÉDIA EMPRESAS'!L53</f>
        <v>24.93</v>
      </c>
      <c r="I53" s="23">
        <f>'MÉDIA GOV'!H53</f>
        <v>32.96</v>
      </c>
      <c r="J53" s="13">
        <f t="shared" si="1"/>
        <v>32.520000000000003</v>
      </c>
      <c r="K53" s="18">
        <f t="shared" si="2"/>
        <v>195120.00000000003</v>
      </c>
      <c r="M53" s="31">
        <v>32.520000000000003</v>
      </c>
      <c r="N53" s="32">
        <v>195120</v>
      </c>
    </row>
    <row r="54" spans="1:14" ht="25.5" x14ac:dyDescent="0.25">
      <c r="A54" s="14">
        <v>51</v>
      </c>
      <c r="B54" s="12" t="s">
        <v>19</v>
      </c>
      <c r="C54" s="12" t="s">
        <v>105</v>
      </c>
      <c r="D54" s="12" t="s">
        <v>106</v>
      </c>
      <c r="E54" s="12">
        <v>6000</v>
      </c>
      <c r="F54" s="20">
        <f>'MÉDIA EDITAIS'!I54</f>
        <v>20.239999999999998</v>
      </c>
      <c r="G54" s="21">
        <f>'MÉDIA INTERNET'!H54</f>
        <v>37.4</v>
      </c>
      <c r="H54" s="22">
        <f>'MÉDIA EMPRESAS'!L54</f>
        <v>29.13</v>
      </c>
      <c r="I54" s="23">
        <f>'MÉDIA GOV'!H54</f>
        <v>34.68</v>
      </c>
      <c r="J54" s="13">
        <f t="shared" si="1"/>
        <v>30.36</v>
      </c>
      <c r="K54" s="18">
        <f t="shared" si="2"/>
        <v>182160</v>
      </c>
      <c r="M54" s="31">
        <v>30.36</v>
      </c>
      <c r="N54" s="32">
        <v>182160</v>
      </c>
    </row>
    <row r="55" spans="1:14" ht="25.5" x14ac:dyDescent="0.25">
      <c r="A55" s="14">
        <v>52</v>
      </c>
      <c r="B55" s="12" t="s">
        <v>2</v>
      </c>
      <c r="C55" s="12">
        <v>442811</v>
      </c>
      <c r="D55" s="12" t="s">
        <v>107</v>
      </c>
      <c r="E55" s="12">
        <v>6000</v>
      </c>
      <c r="F55" s="20">
        <f>'MÉDIA EDITAIS'!I55</f>
        <v>8.74</v>
      </c>
      <c r="G55" s="21">
        <f>'MÉDIA INTERNET'!H55</f>
        <v>6.59</v>
      </c>
      <c r="H55" s="22">
        <f>'MÉDIA EMPRESAS'!L55</f>
        <v>6.1</v>
      </c>
      <c r="I55" s="23">
        <f>'MÉDIA GOV'!H55</f>
        <v>7.65</v>
      </c>
      <c r="J55" s="13">
        <f t="shared" si="1"/>
        <v>7.27</v>
      </c>
      <c r="K55" s="18">
        <f t="shared" si="2"/>
        <v>43620</v>
      </c>
      <c r="M55" s="31">
        <v>7.27</v>
      </c>
      <c r="N55" s="32">
        <v>43620</v>
      </c>
    </row>
    <row r="56" spans="1:14" ht="25.5" x14ac:dyDescent="0.25">
      <c r="A56" s="14">
        <v>53</v>
      </c>
      <c r="B56" s="12" t="s">
        <v>2</v>
      </c>
      <c r="C56" s="12" t="s">
        <v>108</v>
      </c>
      <c r="D56" s="12" t="s">
        <v>109</v>
      </c>
      <c r="E56" s="12">
        <v>6000</v>
      </c>
      <c r="F56" s="20">
        <f>'MÉDIA EDITAIS'!I56</f>
        <v>9.92</v>
      </c>
      <c r="G56" s="21">
        <f>'MÉDIA INTERNET'!H56</f>
        <v>8.99</v>
      </c>
      <c r="H56" s="22">
        <f>'MÉDIA EMPRESAS'!L56</f>
        <v>7.9</v>
      </c>
      <c r="I56" s="23">
        <f>'MÉDIA GOV'!H56</f>
        <v>6.37</v>
      </c>
      <c r="J56" s="13">
        <f t="shared" si="1"/>
        <v>8.3000000000000007</v>
      </c>
      <c r="K56" s="18">
        <f t="shared" si="2"/>
        <v>49800.000000000007</v>
      </c>
      <c r="M56" s="31">
        <v>8.3000000000000007</v>
      </c>
      <c r="N56" s="32">
        <v>49800</v>
      </c>
    </row>
    <row r="57" spans="1:14" ht="12.75" customHeight="1" thickBot="1" x14ac:dyDescent="0.3">
      <c r="A57" s="42" t="s">
        <v>110</v>
      </c>
      <c r="B57" s="43"/>
      <c r="C57" s="43"/>
      <c r="D57" s="43"/>
      <c r="E57" s="43"/>
      <c r="F57" s="43"/>
      <c r="G57" s="43"/>
      <c r="H57" s="43"/>
      <c r="I57" s="43"/>
      <c r="J57" s="43"/>
      <c r="K57" s="16">
        <f>SUM(K4:K56)</f>
        <v>2268160</v>
      </c>
      <c r="M57" s="31"/>
      <c r="N57" s="32">
        <v>2268160</v>
      </c>
    </row>
  </sheetData>
  <mergeCells count="3">
    <mergeCell ref="A1:K1"/>
    <mergeCell ref="A2:K2"/>
    <mergeCell ref="A57:J57"/>
  </mergeCells>
  <pageMargins left="0.511811024" right="0.511811024" top="0.78740157499999996" bottom="0.78740157499999996" header="0.31496062000000002" footer="0.31496062000000002"/>
  <pageSetup paperSize="9" scale="5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MÉDIA EDITAIS</vt:lpstr>
      <vt:lpstr>MÉDIA INTERNET</vt:lpstr>
      <vt:lpstr>MÉDIA EMPRESAS</vt:lpstr>
      <vt:lpstr>MÉDIA GOV</vt:lpstr>
      <vt:lpstr>MÉDIA DAS MÉDIAS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 do Windows</dc:creator>
  <cp:lastModifiedBy>Usuário do Windows</cp:lastModifiedBy>
  <cp:lastPrinted>2025-04-04T10:48:52Z</cp:lastPrinted>
  <dcterms:created xsi:type="dcterms:W3CDTF">2025-03-27T11:51:18Z</dcterms:created>
  <dcterms:modified xsi:type="dcterms:W3CDTF">2025-04-04T10:51:08Z</dcterms:modified>
</cp:coreProperties>
</file>