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E\Desktop\TRANSPORTE ESCOLAR 2025\"/>
    </mc:Choice>
  </mc:AlternateContent>
  <xr:revisionPtr revIDLastSave="0" documentId="8_{96A1D293-FCFE-451A-BC17-0AF4AC507116}" xr6:coauthVersionLast="47" xr6:coauthVersionMax="47" xr10:uidLastSave="{00000000-0000-0000-0000-000000000000}"/>
  <bookViews>
    <workbookView xWindow="-120" yWindow="-120" windowWidth="20730" windowHeight="11160" xr2:uid="{7A55B3D3-FC65-4979-A963-B3418A603AB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75" i="1"/>
  <c r="B75" i="1"/>
  <c r="D69" i="1"/>
  <c r="D65" i="1"/>
  <c r="D87" i="1" s="1"/>
  <c r="D58" i="1"/>
  <c r="D48" i="1"/>
  <c r="D50" i="1" s="1"/>
  <c r="D47" i="1"/>
  <c r="D35" i="1"/>
  <c r="D34" i="1"/>
  <c r="D38" i="1" s="1"/>
  <c r="D27" i="1"/>
  <c r="D26" i="1"/>
  <c r="D25" i="1"/>
  <c r="D29" i="1" s="1"/>
  <c r="D24" i="1"/>
  <c r="D28" i="1" s="1"/>
  <c r="D13" i="1"/>
  <c r="D59" i="1" s="1"/>
  <c r="D11" i="1"/>
  <c r="D12" i="1" s="1"/>
  <c r="D36" i="1" l="1"/>
  <c r="D37" i="1" s="1"/>
  <c r="D39" i="1" l="1"/>
  <c r="D41" i="1" s="1"/>
  <c r="D42" i="1" s="1"/>
  <c r="D89" i="1" s="1"/>
  <c r="D93" i="1" l="1"/>
  <c r="D95" i="1" s="1"/>
  <c r="D94" i="1"/>
  <c r="D14" i="1" l="1"/>
  <c r="D15" i="1" s="1"/>
  <c r="D100" i="1"/>
  <c r="D103" i="1"/>
  <c r="D99" i="1"/>
  <c r="D104" i="1" s="1"/>
  <c r="D102" i="1"/>
  <c r="D101" i="1"/>
</calcChain>
</file>

<file path=xl/sharedStrings.xml><?xml version="1.0" encoding="utf-8"?>
<sst xmlns="http://schemas.openxmlformats.org/spreadsheetml/2006/main" count="84" uniqueCount="69">
  <si>
    <r>
      <t xml:space="preserve">LINHA </t>
    </r>
    <r>
      <rPr>
        <b/>
        <i/>
        <u/>
        <sz val="14"/>
        <color rgb="FF000000"/>
        <rFont val="Arial"/>
        <family val="2"/>
      </rPr>
      <t>XX</t>
    </r>
  </si>
  <si>
    <t>DIAS LETIVOS NO ANO</t>
  </si>
  <si>
    <t>MÍNIMO DE ALUNOS DO VEÍCULO</t>
  </si>
  <si>
    <t>PERÍODO</t>
  </si>
  <si>
    <t>ETINERÁRIO</t>
  </si>
  <si>
    <t>PERCURSO EM KM</t>
  </si>
  <si>
    <t>MANHÃ</t>
  </si>
  <si>
    <t>TARDE</t>
  </si>
  <si>
    <t>NOITE</t>
  </si>
  <si>
    <t>KM/ DIA</t>
  </si>
  <si>
    <t>MÉDIA KM/ MÊS</t>
  </si>
  <si>
    <t>MÉDIA KM/ DIA PARA KOMBI</t>
  </si>
  <si>
    <t>VALOR/ KM</t>
  </si>
  <si>
    <t>VALOR TOTAL /ANO</t>
  </si>
  <si>
    <t>1 CUSTOS DIRETOS ESTIMADOS/KM</t>
  </si>
  <si>
    <t>1.1 MÃO DE OBRA</t>
  </si>
  <si>
    <t>1.1.1 MOTORISTA</t>
  </si>
  <si>
    <t>Salário base</t>
  </si>
  <si>
    <t>Vale alimentação</t>
  </si>
  <si>
    <t>1/12 13º Salário</t>
  </si>
  <si>
    <t>1/12 Férias+ 1/12 abono</t>
  </si>
  <si>
    <t>FGTS</t>
  </si>
  <si>
    <t>FGTS/ Provisão de Multa para rescisão</t>
  </si>
  <si>
    <t>INSS</t>
  </si>
  <si>
    <t>TOTAL /MÊS</t>
  </si>
  <si>
    <t>1.1.2 MONITOR</t>
  </si>
  <si>
    <t>TOTAL  DE MÃO DE OBRA/MÊS</t>
  </si>
  <si>
    <t>CUSTO DE MÃO DE OBRA/ KM</t>
  </si>
  <si>
    <t>1.2 DEPRECIAÇÃO</t>
  </si>
  <si>
    <t>REFERÊNCIA KOMBI STANDART 1.4 Mi TOTAL FLEX 8V</t>
  </si>
  <si>
    <t>Valor Médio de compra do veículo</t>
  </si>
  <si>
    <t>Valor a depreciar</t>
  </si>
  <si>
    <t>Depreciação anual</t>
  </si>
  <si>
    <t>CUSTO DE DEPRECIAÇÃO/ KM</t>
  </si>
  <si>
    <t>1.3 TAXAS</t>
  </si>
  <si>
    <t>licenciamento</t>
  </si>
  <si>
    <t xml:space="preserve">Seguro Resp. Civil e Casco </t>
  </si>
  <si>
    <t>Laudos Detran/Inmetro</t>
  </si>
  <si>
    <t xml:space="preserve">Cursos condutor </t>
  </si>
  <si>
    <t>TOTAL  DE TAXAS/ ANO</t>
  </si>
  <si>
    <t>CUSTO DE TAXAS/ KM</t>
  </si>
  <si>
    <t>1.4 COMBUSTÍVEL E LUBRIFICANTES</t>
  </si>
  <si>
    <t>Gasolina</t>
  </si>
  <si>
    <t>Consumo L/KM</t>
  </si>
  <si>
    <t>Preço/L</t>
  </si>
  <si>
    <t>custo /KM</t>
  </si>
  <si>
    <t>Solução de Ureia</t>
  </si>
  <si>
    <t>Óleo lubrificante (15w40)</t>
  </si>
  <si>
    <t>Intervalo entre trocas (KM)</t>
  </si>
  <si>
    <t>Litros/ troca</t>
  </si>
  <si>
    <t>1.5 RODAGEM</t>
  </si>
  <si>
    <t>Pneu 185/70 R 14</t>
  </si>
  <si>
    <t>Qtd. Pneus Rodando</t>
  </si>
  <si>
    <t>Preço do Pneu utilizado</t>
  </si>
  <si>
    <t>Vida util do Pneus por KM</t>
  </si>
  <si>
    <t>custo/KM</t>
  </si>
  <si>
    <t>1.6 MANUTENÇÃO</t>
  </si>
  <si>
    <t>Custo estimado de manutenção KM/Consumo Combustivel</t>
  </si>
  <si>
    <t>CUSTOS DIRETOS/KM</t>
  </si>
  <si>
    <t>2 CÁLCULO DOS BENEFÍCIOS DE DESPESAS INDIRETAS - B.D.I</t>
  </si>
  <si>
    <t>B.D.I.</t>
  </si>
  <si>
    <t>CUSTO DE REMUNERAÇÃO DE CAPITAL</t>
  </si>
  <si>
    <t>TOTAL</t>
  </si>
  <si>
    <t>3 IMPOSTOS</t>
  </si>
  <si>
    <t>COFINS</t>
  </si>
  <si>
    <t>Imposto de renda P.J.</t>
  </si>
  <si>
    <t xml:space="preserve">Contribuição social </t>
  </si>
  <si>
    <t>PIS</t>
  </si>
  <si>
    <t>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</si>
</sst>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rgb="FF000000"/>
      <name val="Arial"/>
      <family val="2"/>
      <charset val="1"/>
    </font>
    <font>
      <b/>
      <i/>
      <u/>
      <sz val="14"/>
      <color rgb="FF000000"/>
      <name val="Arial"/>
      <family val="2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u/>
      <sz val="10"/>
      <color rgb="FFFF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5" fillId="0" borderId="10" xfId="0" applyFont="1" applyBorder="1"/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justify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44" fontId="4" fillId="0" borderId="9" xfId="2" applyFont="1" applyBorder="1" applyAlignment="1" applyProtection="1">
      <alignment horizontal="right" vertical="center" wrapText="1"/>
    </xf>
    <xf numFmtId="44" fontId="5" fillId="0" borderId="9" xfId="2" applyFont="1" applyBorder="1" applyAlignment="1" applyProtection="1">
      <alignment horizontal="right" vertical="center" wrapText="1"/>
    </xf>
    <xf numFmtId="0" fontId="0" fillId="0" borderId="11" xfId="0" applyBorder="1"/>
    <xf numFmtId="0" fontId="5" fillId="0" borderId="12" xfId="0" applyFont="1" applyBorder="1"/>
    <xf numFmtId="0" fontId="5" fillId="0" borderId="12" xfId="0" applyFont="1" applyBorder="1" applyAlignment="1">
      <alignment horizontal="right" vertical="center" wrapText="1"/>
    </xf>
    <xf numFmtId="44" fontId="5" fillId="0" borderId="12" xfId="2" applyFont="1" applyBorder="1" applyAlignment="1" applyProtection="1">
      <alignment horizontal="right" vertical="center" wrapText="1"/>
    </xf>
    <xf numFmtId="0" fontId="0" fillId="0" borderId="13" xfId="0" applyBorder="1"/>
    <xf numFmtId="0" fontId="6" fillId="0" borderId="0" xfId="0" applyFont="1"/>
    <xf numFmtId="0" fontId="5" fillId="0" borderId="0" xfId="0" applyFont="1" applyAlignment="1">
      <alignment horizontal="right" vertical="center" wrapText="1"/>
    </xf>
    <xf numFmtId="44" fontId="5" fillId="0" borderId="0" xfId="2" applyFont="1" applyBorder="1" applyAlignment="1" applyProtection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4" xfId="0" applyFont="1" applyBorder="1"/>
    <xf numFmtId="0" fontId="6" fillId="0" borderId="15" xfId="0" applyFont="1" applyBorder="1"/>
    <xf numFmtId="0" fontId="5" fillId="0" borderId="16" xfId="0" applyFont="1" applyBorder="1"/>
    <xf numFmtId="0" fontId="7" fillId="0" borderId="7" xfId="0" applyFont="1" applyBorder="1"/>
    <xf numFmtId="0" fontId="7" fillId="0" borderId="0" xfId="0" applyFont="1"/>
    <xf numFmtId="43" fontId="5" fillId="0" borderId="8" xfId="1" applyFont="1" applyBorder="1" applyProtection="1"/>
    <xf numFmtId="0" fontId="8" fillId="0" borderId="9" xfId="0" applyFont="1" applyBorder="1" applyAlignment="1">
      <alignment horizontal="left" vertical="top" wrapText="1"/>
    </xf>
    <xf numFmtId="43" fontId="8" fillId="0" borderId="17" xfId="1" applyFont="1" applyBorder="1" applyAlignment="1" applyProtection="1">
      <alignment horizontal="right" vertical="center" wrapText="1"/>
    </xf>
    <xf numFmtId="44" fontId="5" fillId="2" borderId="9" xfId="2" applyFont="1" applyFill="1" applyBorder="1" applyProtection="1"/>
    <xf numFmtId="44" fontId="5" fillId="0" borderId="9" xfId="2" applyFont="1" applyBorder="1" applyProtection="1"/>
    <xf numFmtId="0" fontId="8" fillId="0" borderId="17" xfId="0" applyFont="1" applyBorder="1" applyAlignment="1">
      <alignment horizontal="right" vertical="top" wrapText="1"/>
    </xf>
    <xf numFmtId="9" fontId="8" fillId="0" borderId="17" xfId="3" applyFont="1" applyBorder="1" applyAlignment="1" applyProtection="1">
      <alignment horizontal="right" vertical="top" wrapText="1"/>
    </xf>
    <xf numFmtId="9" fontId="8" fillId="0" borderId="5" xfId="3" applyFont="1" applyBorder="1" applyAlignment="1" applyProtection="1">
      <alignment horizontal="right" vertical="top" wrapText="1"/>
    </xf>
    <xf numFmtId="44" fontId="8" fillId="0" borderId="8" xfId="2" applyFont="1" applyBorder="1" applyProtection="1"/>
    <xf numFmtId="9" fontId="9" fillId="0" borderId="9" xfId="3" applyFont="1" applyBorder="1" applyAlignment="1" applyProtection="1">
      <alignment horizontal="left" vertical="center" wrapText="1"/>
    </xf>
    <xf numFmtId="43" fontId="5" fillId="0" borderId="18" xfId="1" applyFont="1" applyBorder="1" applyProtection="1"/>
    <xf numFmtId="43" fontId="8" fillId="0" borderId="17" xfId="1" applyFont="1" applyBorder="1" applyAlignment="1" applyProtection="1">
      <alignment horizontal="center" vertical="top" wrapText="1"/>
    </xf>
    <xf numFmtId="0" fontId="4" fillId="0" borderId="9" xfId="0" applyFont="1" applyBorder="1"/>
    <xf numFmtId="43" fontId="4" fillId="0" borderId="9" xfId="1" applyFont="1" applyBorder="1" applyProtection="1"/>
    <xf numFmtId="0" fontId="5" fillId="0" borderId="19" xfId="0" applyFont="1" applyBorder="1"/>
    <xf numFmtId="44" fontId="4" fillId="0" borderId="9" xfId="2" applyFont="1" applyBorder="1" applyProtection="1"/>
    <xf numFmtId="0" fontId="5" fillId="0" borderId="15" xfId="0" applyFont="1" applyBorder="1"/>
    <xf numFmtId="0" fontId="0" fillId="0" borderId="16" xfId="0" applyBorder="1"/>
    <xf numFmtId="0" fontId="0" fillId="0" borderId="7" xfId="0" applyBorder="1"/>
    <xf numFmtId="0" fontId="0" fillId="0" borderId="8" xfId="0" applyBorder="1"/>
    <xf numFmtId="43" fontId="8" fillId="0" borderId="9" xfId="1" applyFont="1" applyBorder="1" applyAlignment="1" applyProtection="1">
      <alignment horizontal="right" vertical="top" wrapText="1"/>
    </xf>
    <xf numFmtId="44" fontId="8" fillId="0" borderId="9" xfId="2" applyFont="1" applyBorder="1" applyProtection="1"/>
    <xf numFmtId="9" fontId="8" fillId="0" borderId="9" xfId="3" applyFont="1" applyBorder="1" applyAlignment="1" applyProtection="1">
      <alignment horizontal="right" vertical="top" wrapText="1"/>
    </xf>
    <xf numFmtId="0" fontId="0" fillId="0" borderId="19" xfId="0" applyBorder="1"/>
    <xf numFmtId="0" fontId="0" fillId="0" borderId="15" xfId="0" applyBorder="1"/>
    <xf numFmtId="2" fontId="8" fillId="0" borderId="9" xfId="3" applyNumberFormat="1" applyFont="1" applyBorder="1" applyAlignment="1" applyProtection="1">
      <alignment horizontal="right" vertical="top" wrapText="1"/>
    </xf>
    <xf numFmtId="44" fontId="8" fillId="2" borderId="9" xfId="2" applyFont="1" applyFill="1" applyBorder="1" applyProtection="1"/>
    <xf numFmtId="0" fontId="9" fillId="0" borderId="9" xfId="0" applyFont="1" applyBorder="1" applyAlignment="1">
      <alignment horizontal="left" vertical="top" wrapText="1"/>
    </xf>
    <xf numFmtId="0" fontId="5" fillId="0" borderId="9" xfId="0" applyFont="1" applyBorder="1"/>
    <xf numFmtId="0" fontId="5" fillId="0" borderId="17" xfId="0" applyFont="1" applyBorder="1"/>
    <xf numFmtId="0" fontId="5" fillId="0" borderId="18" xfId="0" applyFont="1" applyBorder="1"/>
    <xf numFmtId="44" fontId="5" fillId="2" borderId="20" xfId="2" applyFont="1" applyFill="1" applyBorder="1" applyProtection="1"/>
    <xf numFmtId="43" fontId="5" fillId="0" borderId="9" xfId="1" applyFont="1" applyBorder="1" applyProtection="1"/>
    <xf numFmtId="0" fontId="4" fillId="0" borderId="17" xfId="0" applyFont="1" applyBorder="1"/>
    <xf numFmtId="44" fontId="4" fillId="0" borderId="18" xfId="2" applyFont="1" applyBorder="1" applyProtection="1"/>
    <xf numFmtId="0" fontId="5" fillId="0" borderId="9" xfId="0" applyFont="1" applyBorder="1" applyAlignment="1">
      <alignment wrapText="1"/>
    </xf>
    <xf numFmtId="9" fontId="5" fillId="0" borderId="9" xfId="3" applyFont="1" applyBorder="1" applyAlignment="1" applyProtection="1">
      <alignment horizontal="center" vertical="center"/>
    </xf>
    <xf numFmtId="0" fontId="4" fillId="0" borderId="21" xfId="0" applyFont="1" applyBorder="1" applyAlignment="1">
      <alignment wrapText="1"/>
    </xf>
    <xf numFmtId="44" fontId="4" fillId="0" borderId="22" xfId="2" applyFont="1" applyBorder="1" applyProtection="1"/>
    <xf numFmtId="0" fontId="0" fillId="0" borderId="12" xfId="0" applyBorder="1"/>
    <xf numFmtId="0" fontId="6" fillId="0" borderId="20" xfId="0" applyFont="1" applyBorder="1"/>
    <xf numFmtId="0" fontId="0" fillId="0" borderId="20" xfId="0" applyBorder="1"/>
    <xf numFmtId="0" fontId="0" fillId="0" borderId="9" xfId="0" applyBorder="1"/>
    <xf numFmtId="0" fontId="5" fillId="0" borderId="0" xfId="0" applyFont="1" applyAlignment="1">
      <alignment wrapText="1"/>
    </xf>
    <xf numFmtId="9" fontId="4" fillId="0" borderId="9" xfId="3" applyFont="1" applyBorder="1" applyAlignment="1" applyProtection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3601-9C4A-43EB-98C8-CA2F6A33FA62}">
  <dimension ref="A1:E105"/>
  <sheetViews>
    <sheetView tabSelected="1" workbookViewId="0">
      <selection activeCell="I15" sqref="I15"/>
    </sheetView>
  </sheetViews>
  <sheetFormatPr defaultColWidth="9.140625" defaultRowHeight="15" x14ac:dyDescent="0.25"/>
  <cols>
    <col min="1" max="1" width="1.42578125" customWidth="1"/>
    <col min="2" max="2" width="29.7109375" customWidth="1"/>
    <col min="3" max="3" width="42.85546875" customWidth="1"/>
    <col min="4" max="4" width="16.140625" customWidth="1"/>
    <col min="5" max="5" width="1.42578125" customWidth="1"/>
    <col min="6" max="6" width="10" customWidth="1"/>
  </cols>
  <sheetData>
    <row r="1" spans="1:5" ht="7.5" customHeight="1" x14ac:dyDescent="0.25">
      <c r="A1" s="1"/>
      <c r="B1" s="2"/>
      <c r="C1" s="2"/>
      <c r="D1" s="2"/>
      <c r="E1" s="3"/>
    </row>
    <row r="2" spans="1:5" ht="15" customHeight="1" x14ac:dyDescent="0.25">
      <c r="A2" s="4"/>
      <c r="B2" s="5" t="s">
        <v>0</v>
      </c>
      <c r="C2" s="5"/>
      <c r="D2" s="5"/>
      <c r="E2" s="6"/>
    </row>
    <row r="3" spans="1:5" ht="7.5" customHeight="1" x14ac:dyDescent="0.25">
      <c r="A3" s="4"/>
      <c r="B3" s="7"/>
      <c r="C3" s="8"/>
      <c r="D3" s="9"/>
      <c r="E3" s="6"/>
    </row>
    <row r="4" spans="1:5" ht="11.25" customHeight="1" x14ac:dyDescent="0.25">
      <c r="A4" s="4"/>
      <c r="B4" s="10" t="s">
        <v>1</v>
      </c>
      <c r="C4" s="11"/>
      <c r="D4" s="12">
        <v>200</v>
      </c>
      <c r="E4" s="6"/>
    </row>
    <row r="5" spans="1:5" ht="11.25" customHeight="1" x14ac:dyDescent="0.25">
      <c r="A5" s="4"/>
      <c r="B5" s="13" t="s">
        <v>2</v>
      </c>
      <c r="C5" s="11"/>
      <c r="D5" s="12">
        <v>9</v>
      </c>
      <c r="E5" s="6"/>
    </row>
    <row r="6" spans="1:5" ht="7.5" customHeight="1" x14ac:dyDescent="0.25">
      <c r="A6" s="4"/>
      <c r="B6" s="14"/>
      <c r="C6" s="15"/>
      <c r="D6" s="16"/>
      <c r="E6" s="6"/>
    </row>
    <row r="7" spans="1:5" ht="11.25" customHeight="1" x14ac:dyDescent="0.25">
      <c r="A7" s="4"/>
      <c r="B7" s="13" t="s">
        <v>3</v>
      </c>
      <c r="C7" s="17" t="s">
        <v>4</v>
      </c>
      <c r="D7" s="18" t="s">
        <v>5</v>
      </c>
      <c r="E7" s="6"/>
    </row>
    <row r="8" spans="1:5" x14ac:dyDescent="0.25">
      <c r="A8" s="4"/>
      <c r="B8" s="19" t="s">
        <v>6</v>
      </c>
      <c r="C8" s="20"/>
      <c r="D8" s="12"/>
      <c r="E8" s="6"/>
    </row>
    <row r="9" spans="1:5" x14ac:dyDescent="0.25">
      <c r="A9" s="4"/>
      <c r="B9" s="19" t="s">
        <v>7</v>
      </c>
      <c r="C9" s="20"/>
      <c r="D9" s="21"/>
      <c r="E9" s="6"/>
    </row>
    <row r="10" spans="1:5" x14ac:dyDescent="0.25">
      <c r="A10" s="4"/>
      <c r="B10" s="19" t="s">
        <v>8</v>
      </c>
      <c r="C10" s="22"/>
      <c r="D10" s="21"/>
      <c r="E10" s="6"/>
    </row>
    <row r="11" spans="1:5" ht="10.5" customHeight="1" x14ac:dyDescent="0.25">
      <c r="A11" s="4"/>
      <c r="B11" s="23"/>
      <c r="C11" s="24" t="s">
        <v>9</v>
      </c>
      <c r="D11" s="24">
        <f>SUM(D8:D10)</f>
        <v>0</v>
      </c>
      <c r="E11" s="6"/>
    </row>
    <row r="12" spans="1:5" ht="10.5" customHeight="1" x14ac:dyDescent="0.25">
      <c r="A12" s="4"/>
      <c r="B12" s="23"/>
      <c r="C12" s="24" t="s">
        <v>10</v>
      </c>
      <c r="D12" s="24">
        <f>D11*D4/10</f>
        <v>0</v>
      </c>
      <c r="E12" s="6"/>
    </row>
    <row r="13" spans="1:5" ht="11.25" customHeight="1" x14ac:dyDescent="0.25">
      <c r="A13" s="4"/>
      <c r="B13" s="15"/>
      <c r="C13" s="24" t="s">
        <v>11</v>
      </c>
      <c r="D13" s="24">
        <f>SUM(D8:D10)</f>
        <v>0</v>
      </c>
      <c r="E13" s="6"/>
    </row>
    <row r="14" spans="1:5" ht="11.25" customHeight="1" x14ac:dyDescent="0.25">
      <c r="A14" s="4"/>
      <c r="B14" s="15"/>
      <c r="C14" s="25" t="s">
        <v>12</v>
      </c>
      <c r="D14" s="26" t="e">
        <f>ROUNDUP(D89+D95+D104,2)</f>
        <v>#DIV/0!</v>
      </c>
      <c r="E14" s="6"/>
    </row>
    <row r="15" spans="1:5" ht="11.25" customHeight="1" x14ac:dyDescent="0.25">
      <c r="A15" s="4"/>
      <c r="B15" s="15"/>
      <c r="C15" s="24" t="s">
        <v>13</v>
      </c>
      <c r="D15" s="27" t="e">
        <f>D13*D14*D4</f>
        <v>#DIV/0!</v>
      </c>
      <c r="E15" s="6"/>
    </row>
    <row r="16" spans="1:5" ht="7.5" customHeight="1" x14ac:dyDescent="0.25">
      <c r="A16" s="28"/>
      <c r="B16" s="29"/>
      <c r="C16" s="30"/>
      <c r="D16" s="31"/>
      <c r="E16" s="32"/>
    </row>
    <row r="17" spans="1:5" ht="11.25" customHeight="1" x14ac:dyDescent="0.25">
      <c r="A17" s="4"/>
      <c r="B17" s="33" t="s">
        <v>14</v>
      </c>
      <c r="C17" s="34"/>
      <c r="D17" s="35"/>
      <c r="E17" s="6"/>
    </row>
    <row r="18" spans="1:5" ht="7.5" customHeight="1" x14ac:dyDescent="0.25">
      <c r="A18" s="4"/>
      <c r="B18" s="36"/>
      <c r="C18" s="37"/>
      <c r="D18" s="37"/>
      <c r="E18" s="6"/>
    </row>
    <row r="19" spans="1:5" ht="11.25" customHeight="1" x14ac:dyDescent="0.25">
      <c r="A19" s="4"/>
      <c r="B19" s="38" t="s">
        <v>15</v>
      </c>
      <c r="C19" s="39"/>
      <c r="D19" s="40"/>
      <c r="E19" s="6"/>
    </row>
    <row r="20" spans="1:5" ht="7.5" customHeight="1" x14ac:dyDescent="0.25">
      <c r="A20" s="4"/>
      <c r="B20" s="41"/>
      <c r="C20" s="42"/>
      <c r="D20" s="16"/>
      <c r="E20" s="6"/>
    </row>
    <row r="21" spans="1:5" ht="11.25" customHeight="1" x14ac:dyDescent="0.25">
      <c r="A21" s="4"/>
      <c r="B21" s="14" t="s">
        <v>16</v>
      </c>
      <c r="C21" s="15"/>
      <c r="D21" s="43"/>
      <c r="E21" s="6"/>
    </row>
    <row r="22" spans="1:5" ht="11.25" customHeight="1" x14ac:dyDescent="0.25">
      <c r="A22" s="4"/>
      <c r="B22" s="44" t="s">
        <v>17</v>
      </c>
      <c r="C22" s="45">
        <v>1</v>
      </c>
      <c r="D22" s="46"/>
      <c r="E22" s="6"/>
    </row>
    <row r="23" spans="1:5" ht="11.25" customHeight="1" x14ac:dyDescent="0.25">
      <c r="A23" s="4"/>
      <c r="B23" s="44" t="s">
        <v>18</v>
      </c>
      <c r="C23" s="45">
        <v>1</v>
      </c>
      <c r="D23" s="47">
        <v>0</v>
      </c>
      <c r="E23" s="6"/>
    </row>
    <row r="24" spans="1:5" ht="11.25" customHeight="1" x14ac:dyDescent="0.25">
      <c r="A24" s="4"/>
      <c r="B24" s="44" t="s">
        <v>19</v>
      </c>
      <c r="C24" s="48">
        <v>8.3299999999999999E-2</v>
      </c>
      <c r="D24" s="47">
        <f>D22*C24</f>
        <v>0</v>
      </c>
      <c r="E24" s="6"/>
    </row>
    <row r="25" spans="1:5" ht="11.25" customHeight="1" x14ac:dyDescent="0.25">
      <c r="A25" s="4"/>
      <c r="B25" s="44" t="s">
        <v>20</v>
      </c>
      <c r="C25" s="48">
        <v>0.1111</v>
      </c>
      <c r="D25" s="47">
        <f>D22*C25</f>
        <v>0</v>
      </c>
      <c r="E25" s="6"/>
    </row>
    <row r="26" spans="1:5" ht="11.25" customHeight="1" x14ac:dyDescent="0.25">
      <c r="A26" s="4"/>
      <c r="B26" s="44" t="s">
        <v>21</v>
      </c>
      <c r="C26" s="49">
        <v>0.08</v>
      </c>
      <c r="D26" s="47">
        <f>(D22+D24)*C26</f>
        <v>0</v>
      </c>
      <c r="E26" s="6"/>
    </row>
    <row r="27" spans="1:5" ht="11.25" customHeight="1" x14ac:dyDescent="0.25">
      <c r="A27" s="4"/>
      <c r="B27" s="44" t="s">
        <v>22</v>
      </c>
      <c r="C27" s="49">
        <v>0.4</v>
      </c>
      <c r="D27" s="47">
        <f>D26*C27</f>
        <v>0</v>
      </c>
      <c r="E27" s="6"/>
    </row>
    <row r="28" spans="1:5" ht="11.25" customHeight="1" x14ac:dyDescent="0.25">
      <c r="A28" s="4"/>
      <c r="B28" s="44" t="s">
        <v>23</v>
      </c>
      <c r="C28" s="50">
        <v>0.2</v>
      </c>
      <c r="D28" s="51">
        <f>(D22+D24+D25)*C28</f>
        <v>0</v>
      </c>
      <c r="E28" s="6"/>
    </row>
    <row r="29" spans="1:5" ht="11.25" customHeight="1" x14ac:dyDescent="0.25">
      <c r="A29" s="4"/>
      <c r="B29" s="41"/>
      <c r="C29" s="52" t="s">
        <v>24</v>
      </c>
      <c r="D29" s="53">
        <f>SUM(D22:D28)</f>
        <v>0</v>
      </c>
      <c r="E29" s="6"/>
    </row>
    <row r="30" spans="1:5" ht="7.5" customHeight="1" x14ac:dyDescent="0.25">
      <c r="A30" s="4"/>
      <c r="B30" s="14"/>
      <c r="C30" s="15"/>
      <c r="D30" s="16"/>
      <c r="E30" s="6"/>
    </row>
    <row r="31" spans="1:5" ht="11.25" customHeight="1" x14ac:dyDescent="0.25">
      <c r="A31" s="4"/>
      <c r="B31" s="14" t="s">
        <v>25</v>
      </c>
      <c r="C31" s="15"/>
      <c r="D31" s="43"/>
      <c r="E31" s="6"/>
    </row>
    <row r="32" spans="1:5" ht="11.25" customHeight="1" x14ac:dyDescent="0.25">
      <c r="A32" s="4"/>
      <c r="B32" s="44" t="s">
        <v>17</v>
      </c>
      <c r="C32" s="54">
        <v>0</v>
      </c>
      <c r="D32" s="47">
        <v>0</v>
      </c>
      <c r="E32" s="6"/>
    </row>
    <row r="33" spans="1:5" ht="11.25" customHeight="1" x14ac:dyDescent="0.25">
      <c r="A33" s="4"/>
      <c r="B33" s="44" t="s">
        <v>18</v>
      </c>
      <c r="C33" s="54">
        <v>0</v>
      </c>
      <c r="D33" s="47">
        <v>0</v>
      </c>
      <c r="E33" s="6"/>
    </row>
    <row r="34" spans="1:5" ht="11.25" customHeight="1" x14ac:dyDescent="0.25">
      <c r="A34" s="4"/>
      <c r="B34" s="44" t="s">
        <v>19</v>
      </c>
      <c r="C34" s="48">
        <v>8.3299999999999999E-2</v>
      </c>
      <c r="D34" s="47">
        <f>D32*C34</f>
        <v>0</v>
      </c>
      <c r="E34" s="6"/>
    </row>
    <row r="35" spans="1:5" ht="11.25" customHeight="1" x14ac:dyDescent="0.25">
      <c r="A35" s="4"/>
      <c r="B35" s="44" t="s">
        <v>20</v>
      </c>
      <c r="C35" s="48">
        <v>0.1111</v>
      </c>
      <c r="D35" s="47">
        <f>D32*C35</f>
        <v>0</v>
      </c>
      <c r="E35" s="6"/>
    </row>
    <row r="36" spans="1:5" ht="11.25" customHeight="1" x14ac:dyDescent="0.25">
      <c r="A36" s="4"/>
      <c r="B36" s="44" t="s">
        <v>21</v>
      </c>
      <c r="C36" s="49">
        <v>0.08</v>
      </c>
      <c r="D36" s="47">
        <f>(D32+D34)*C36</f>
        <v>0</v>
      </c>
      <c r="E36" s="6"/>
    </row>
    <row r="37" spans="1:5" ht="11.25" customHeight="1" x14ac:dyDescent="0.25">
      <c r="A37" s="4"/>
      <c r="B37" s="44" t="s">
        <v>22</v>
      </c>
      <c r="C37" s="49">
        <v>0.4</v>
      </c>
      <c r="D37" s="47">
        <f>D36*C37</f>
        <v>0</v>
      </c>
      <c r="E37" s="6"/>
    </row>
    <row r="38" spans="1:5" ht="11.25" customHeight="1" x14ac:dyDescent="0.25">
      <c r="A38" s="4"/>
      <c r="B38" s="44" t="s">
        <v>23</v>
      </c>
      <c r="C38" s="50">
        <v>0.2</v>
      </c>
      <c r="D38" s="51">
        <f>(D32+D34+D35)*C38</f>
        <v>0</v>
      </c>
      <c r="E38" s="6"/>
    </row>
    <row r="39" spans="1:5" ht="11.25" customHeight="1" x14ac:dyDescent="0.25">
      <c r="A39" s="4"/>
      <c r="B39" s="41"/>
      <c r="C39" s="52" t="s">
        <v>24</v>
      </c>
      <c r="D39" s="53">
        <f>SUM(D32:D38)</f>
        <v>0</v>
      </c>
      <c r="E39" s="6"/>
    </row>
    <row r="40" spans="1:5" ht="7.5" customHeight="1" x14ac:dyDescent="0.25">
      <c r="A40" s="4"/>
      <c r="B40" s="14"/>
      <c r="C40" s="15"/>
      <c r="D40" s="16"/>
      <c r="E40" s="6"/>
    </row>
    <row r="41" spans="1:5" ht="11.25" customHeight="1" x14ac:dyDescent="0.25">
      <c r="A41" s="4"/>
      <c r="B41" s="14"/>
      <c r="C41" s="55" t="s">
        <v>26</v>
      </c>
      <c r="D41" s="56">
        <f>SUM(D39,D29)</f>
        <v>0</v>
      </c>
      <c r="E41" s="6"/>
    </row>
    <row r="42" spans="1:5" ht="11.25" customHeight="1" x14ac:dyDescent="0.25">
      <c r="A42" s="4"/>
      <c r="B42" s="57"/>
      <c r="C42" s="55" t="s">
        <v>27</v>
      </c>
      <c r="D42" s="58" t="e">
        <f>(D41*10)/(D13*D4)</f>
        <v>#DIV/0!</v>
      </c>
      <c r="E42" s="6"/>
    </row>
    <row r="43" spans="1:5" ht="7.5" customHeight="1" x14ac:dyDescent="0.25">
      <c r="A43" s="4"/>
      <c r="E43" s="6"/>
    </row>
    <row r="44" spans="1:5" ht="11.25" customHeight="1" x14ac:dyDescent="0.25">
      <c r="A44" s="4"/>
      <c r="B44" s="38" t="s">
        <v>28</v>
      </c>
      <c r="C44" s="59" t="s">
        <v>29</v>
      </c>
      <c r="D44" s="60"/>
      <c r="E44" s="6"/>
    </row>
    <row r="45" spans="1:5" ht="7.5" customHeight="1" x14ac:dyDescent="0.25">
      <c r="A45" s="4"/>
      <c r="B45" s="61"/>
      <c r="D45" s="62"/>
      <c r="E45" s="6"/>
    </row>
    <row r="46" spans="1:5" ht="11.25" customHeight="1" x14ac:dyDescent="0.25">
      <c r="A46" s="4"/>
      <c r="B46" s="44" t="s">
        <v>30</v>
      </c>
      <c r="C46" s="63">
        <v>1</v>
      </c>
      <c r="D46" s="64"/>
      <c r="E46" s="6"/>
    </row>
    <row r="47" spans="1:5" ht="11.25" customHeight="1" x14ac:dyDescent="0.25">
      <c r="A47" s="4"/>
      <c r="B47" s="44" t="s">
        <v>31</v>
      </c>
      <c r="C47" s="65">
        <v>0.65</v>
      </c>
      <c r="D47" s="64">
        <f>C47*D46</f>
        <v>0</v>
      </c>
      <c r="E47" s="6"/>
    </row>
    <row r="48" spans="1:5" ht="11.25" customHeight="1" x14ac:dyDescent="0.25">
      <c r="A48" s="4"/>
      <c r="B48" s="44" t="s">
        <v>32</v>
      </c>
      <c r="C48" s="65">
        <v>0.06</v>
      </c>
      <c r="D48" s="64">
        <f>D47*C48</f>
        <v>0</v>
      </c>
      <c r="E48" s="6"/>
    </row>
    <row r="49" spans="1:5" ht="7.5" customHeight="1" x14ac:dyDescent="0.25">
      <c r="A49" s="4"/>
      <c r="B49" s="61"/>
      <c r="D49" s="62"/>
      <c r="E49" s="6"/>
    </row>
    <row r="50" spans="1:5" ht="11.25" customHeight="1" x14ac:dyDescent="0.25">
      <c r="A50" s="4"/>
      <c r="B50" s="66"/>
      <c r="C50" s="55" t="s">
        <v>33</v>
      </c>
      <c r="D50" s="58" t="e">
        <f>D48/(D4*D13)</f>
        <v>#DIV/0!</v>
      </c>
      <c r="E50" s="6"/>
    </row>
    <row r="51" spans="1:5" ht="7.5" customHeight="1" x14ac:dyDescent="0.25">
      <c r="A51" s="4"/>
      <c r="E51" s="6"/>
    </row>
    <row r="52" spans="1:5" ht="11.25" customHeight="1" x14ac:dyDescent="0.25">
      <c r="A52" s="4"/>
      <c r="B52" s="38" t="s">
        <v>34</v>
      </c>
      <c r="C52" s="67"/>
      <c r="D52" s="60"/>
      <c r="E52" s="6"/>
    </row>
    <row r="53" spans="1:5" ht="11.25" customHeight="1" x14ac:dyDescent="0.25">
      <c r="A53" s="4"/>
      <c r="B53" s="44" t="s">
        <v>35</v>
      </c>
      <c r="C53" s="68">
        <v>1</v>
      </c>
      <c r="D53" s="64"/>
      <c r="E53" s="6"/>
    </row>
    <row r="54" spans="1:5" ht="11.25" customHeight="1" x14ac:dyDescent="0.25">
      <c r="A54" s="4"/>
      <c r="B54" s="44" t="s">
        <v>36</v>
      </c>
      <c r="C54" s="63">
        <v>1</v>
      </c>
      <c r="D54" s="64"/>
      <c r="E54" s="6"/>
    </row>
    <row r="55" spans="1:5" ht="11.25" customHeight="1" x14ac:dyDescent="0.25">
      <c r="A55" s="4"/>
      <c r="B55" s="44" t="s">
        <v>37</v>
      </c>
      <c r="C55" s="63">
        <v>2</v>
      </c>
      <c r="D55" s="69"/>
      <c r="E55" s="6"/>
    </row>
    <row r="56" spans="1:5" ht="11.25" customHeight="1" x14ac:dyDescent="0.25">
      <c r="A56" s="4"/>
      <c r="B56" s="44" t="s">
        <v>38</v>
      </c>
      <c r="C56" s="63">
        <v>1</v>
      </c>
      <c r="D56" s="64"/>
      <c r="E56" s="6"/>
    </row>
    <row r="57" spans="1:5" ht="7.5" customHeight="1" x14ac:dyDescent="0.25">
      <c r="A57" s="4"/>
      <c r="B57" s="61"/>
      <c r="D57" s="62"/>
      <c r="E57" s="6"/>
    </row>
    <row r="58" spans="1:5" ht="11.25" customHeight="1" x14ac:dyDescent="0.25">
      <c r="A58" s="4"/>
      <c r="B58" s="61"/>
      <c r="C58" s="55" t="s">
        <v>39</v>
      </c>
      <c r="D58" s="56">
        <f>SUM(D53,D54,(D55*C55),D56)</f>
        <v>0</v>
      </c>
      <c r="E58" s="6"/>
    </row>
    <row r="59" spans="1:5" ht="11.25" customHeight="1" x14ac:dyDescent="0.25">
      <c r="A59" s="4"/>
      <c r="B59" s="66"/>
      <c r="C59" s="55" t="s">
        <v>40</v>
      </c>
      <c r="D59" s="58" t="e">
        <f>D58/(D4*D13)</f>
        <v>#DIV/0!</v>
      </c>
      <c r="E59" s="6"/>
    </row>
    <row r="60" spans="1:5" ht="7.5" customHeight="1" x14ac:dyDescent="0.25">
      <c r="A60" s="4"/>
      <c r="E60" s="6"/>
    </row>
    <row r="61" spans="1:5" ht="11.25" customHeight="1" x14ac:dyDescent="0.25">
      <c r="A61" s="4"/>
      <c r="B61" s="38" t="s">
        <v>41</v>
      </c>
      <c r="C61" s="67"/>
      <c r="D61" s="60"/>
      <c r="E61" s="6"/>
    </row>
    <row r="62" spans="1:5" ht="6.75" customHeight="1" x14ac:dyDescent="0.25">
      <c r="A62" s="4"/>
      <c r="B62" s="61"/>
      <c r="D62" s="62"/>
      <c r="E62" s="6"/>
    </row>
    <row r="63" spans="1:5" ht="11.25" customHeight="1" x14ac:dyDescent="0.25">
      <c r="A63" s="4"/>
      <c r="B63" s="14" t="s">
        <v>42</v>
      </c>
      <c r="C63" s="15"/>
      <c r="D63" s="16"/>
      <c r="E63" s="6"/>
    </row>
    <row r="64" spans="1:5" ht="11.25" customHeight="1" x14ac:dyDescent="0.25">
      <c r="A64" s="4"/>
      <c r="B64" s="44" t="s">
        <v>43</v>
      </c>
      <c r="C64" s="44" t="s">
        <v>44</v>
      </c>
      <c r="D64" s="70" t="s">
        <v>45</v>
      </c>
      <c r="E64" s="6"/>
    </row>
    <row r="65" spans="1:5" ht="11.25" customHeight="1" x14ac:dyDescent="0.25">
      <c r="A65" s="4"/>
      <c r="B65" s="71">
        <v>4.5</v>
      </c>
      <c r="C65" s="46"/>
      <c r="D65" s="58">
        <f>C65/B65</f>
        <v>0</v>
      </c>
      <c r="E65" s="6"/>
    </row>
    <row r="66" spans="1:5" ht="7.5" customHeight="1" x14ac:dyDescent="0.25">
      <c r="A66" s="4"/>
      <c r="B66" s="14"/>
      <c r="C66" s="15"/>
      <c r="D66" s="16"/>
      <c r="E66" s="6"/>
    </row>
    <row r="67" spans="1:5" ht="11.25" customHeight="1" x14ac:dyDescent="0.25">
      <c r="A67" s="4"/>
      <c r="B67" s="14" t="s">
        <v>46</v>
      </c>
      <c r="C67" s="15"/>
      <c r="D67" s="16"/>
      <c r="E67" s="6"/>
    </row>
    <row r="68" spans="1:5" ht="11.25" customHeight="1" x14ac:dyDescent="0.25">
      <c r="A68" s="4"/>
      <c r="B68" s="71" t="s">
        <v>43</v>
      </c>
      <c r="C68" s="71" t="s">
        <v>44</v>
      </c>
      <c r="D68" s="55" t="s">
        <v>45</v>
      </c>
      <c r="E68" s="6"/>
    </row>
    <row r="69" spans="1:5" ht="11.25" customHeight="1" x14ac:dyDescent="0.25">
      <c r="A69" s="4"/>
      <c r="B69" s="71">
        <v>0</v>
      </c>
      <c r="C69" s="47"/>
      <c r="D69" s="55">
        <f>C69*B69</f>
        <v>0</v>
      </c>
      <c r="E69" s="6"/>
    </row>
    <row r="70" spans="1:5" ht="7.5" customHeight="1" x14ac:dyDescent="0.25">
      <c r="A70" s="4"/>
      <c r="B70" s="14"/>
      <c r="C70" s="15"/>
      <c r="D70" s="16"/>
      <c r="E70" s="6"/>
    </row>
    <row r="71" spans="1:5" ht="11.25" customHeight="1" x14ac:dyDescent="0.25">
      <c r="A71" s="4"/>
      <c r="B71" s="14" t="s">
        <v>47</v>
      </c>
      <c r="C71" s="15"/>
      <c r="D71" s="16"/>
      <c r="E71" s="6"/>
    </row>
    <row r="72" spans="1:5" ht="11.25" customHeight="1" x14ac:dyDescent="0.25">
      <c r="A72" s="4"/>
      <c r="B72" s="71" t="s">
        <v>48</v>
      </c>
      <c r="C72" s="71"/>
      <c r="D72" s="16"/>
      <c r="E72" s="6"/>
    </row>
    <row r="73" spans="1:5" ht="11.25" customHeight="1" x14ac:dyDescent="0.25">
      <c r="A73" s="4"/>
      <c r="B73" s="71" t="s">
        <v>49</v>
      </c>
      <c r="C73" s="71">
        <v>6</v>
      </c>
      <c r="D73" s="16"/>
      <c r="E73" s="6"/>
    </row>
    <row r="74" spans="1:5" ht="11.25" customHeight="1" x14ac:dyDescent="0.25">
      <c r="A74" s="4"/>
      <c r="B74" s="71" t="s">
        <v>43</v>
      </c>
      <c r="C74" s="71" t="s">
        <v>44</v>
      </c>
      <c r="D74" s="55" t="s">
        <v>45</v>
      </c>
      <c r="E74" s="6"/>
    </row>
    <row r="75" spans="1:5" ht="11.25" customHeight="1" x14ac:dyDescent="0.25">
      <c r="A75" s="4"/>
      <c r="B75" s="71" t="e">
        <f>C73/C72</f>
        <v>#DIV/0!</v>
      </c>
      <c r="C75" s="46"/>
      <c r="D75" s="58" t="e">
        <f>B75*C75</f>
        <v>#DIV/0!</v>
      </c>
      <c r="E75" s="6"/>
    </row>
    <row r="76" spans="1:5" ht="7.5" customHeight="1" x14ac:dyDescent="0.25">
      <c r="A76" s="4"/>
      <c r="E76" s="6"/>
    </row>
    <row r="77" spans="1:5" ht="11.25" customHeight="1" x14ac:dyDescent="0.25">
      <c r="A77" s="4"/>
      <c r="B77" s="38" t="s">
        <v>50</v>
      </c>
      <c r="C77" s="67"/>
      <c r="D77" s="60"/>
      <c r="E77" s="6"/>
    </row>
    <row r="78" spans="1:5" ht="7.5" customHeight="1" x14ac:dyDescent="0.25">
      <c r="A78" s="4"/>
      <c r="B78" s="61"/>
      <c r="D78" s="62"/>
      <c r="E78" s="6"/>
    </row>
    <row r="79" spans="1:5" ht="11.25" customHeight="1" x14ac:dyDescent="0.25">
      <c r="A79" s="4"/>
      <c r="B79" s="14" t="s">
        <v>51</v>
      </c>
      <c r="C79" s="15"/>
      <c r="D79" s="16"/>
      <c r="E79" s="6"/>
    </row>
    <row r="80" spans="1:5" ht="11.25" customHeight="1" x14ac:dyDescent="0.25">
      <c r="A80" s="4"/>
      <c r="B80" s="72" t="s">
        <v>52</v>
      </c>
      <c r="C80" s="73"/>
      <c r="D80" s="73"/>
      <c r="E80" s="6"/>
    </row>
    <row r="81" spans="1:5" ht="11.25" customHeight="1" x14ac:dyDescent="0.25">
      <c r="A81" s="4"/>
      <c r="B81" s="72" t="s">
        <v>53</v>
      </c>
      <c r="C81" s="73"/>
      <c r="D81" s="74"/>
      <c r="E81" s="6"/>
    </row>
    <row r="82" spans="1:5" ht="11.25" customHeight="1" x14ac:dyDescent="0.25">
      <c r="A82" s="4"/>
      <c r="B82" s="72" t="s">
        <v>54</v>
      </c>
      <c r="C82" s="73"/>
      <c r="D82" s="75"/>
      <c r="E82" s="6"/>
    </row>
    <row r="83" spans="1:5" ht="11.25" customHeight="1" x14ac:dyDescent="0.25">
      <c r="A83" s="4"/>
      <c r="B83" s="57"/>
      <c r="C83" s="76" t="s">
        <v>55</v>
      </c>
      <c r="D83" s="77" t="e">
        <f>(D81*D80)/D82</f>
        <v>#DIV/0!</v>
      </c>
      <c r="E83" s="6"/>
    </row>
    <row r="84" spans="1:5" ht="7.5" customHeight="1" x14ac:dyDescent="0.25">
      <c r="A84" s="4"/>
      <c r="E84" s="6"/>
    </row>
    <row r="85" spans="1:5" ht="11.25" customHeight="1" x14ac:dyDescent="0.25">
      <c r="A85" s="4"/>
      <c r="B85" s="38" t="s">
        <v>56</v>
      </c>
      <c r="C85" s="67"/>
      <c r="D85" s="60"/>
      <c r="E85" s="6"/>
    </row>
    <row r="86" spans="1:5" ht="6.75" customHeight="1" x14ac:dyDescent="0.25">
      <c r="A86" s="4"/>
      <c r="B86" s="61"/>
      <c r="D86" s="62"/>
      <c r="E86" s="6"/>
    </row>
    <row r="87" spans="1:5" ht="23.25" customHeight="1" x14ac:dyDescent="0.25">
      <c r="A87" s="4"/>
      <c r="B87" s="78" t="s">
        <v>57</v>
      </c>
      <c r="C87" s="79">
        <v>0.08</v>
      </c>
      <c r="D87" s="58">
        <f>D65*C87</f>
        <v>0</v>
      </c>
      <c r="E87" s="6"/>
    </row>
    <row r="88" spans="1:5" ht="7.5" customHeight="1" thickBot="1" x14ac:dyDescent="0.3">
      <c r="A88" s="4"/>
      <c r="E88" s="6"/>
    </row>
    <row r="89" spans="1:5" ht="11.25" customHeight="1" thickBot="1" x14ac:dyDescent="0.3">
      <c r="A89" s="4"/>
      <c r="C89" s="80" t="s">
        <v>58</v>
      </c>
      <c r="D89" s="81" t="e">
        <f>D87+D83+D75+D69+D65+D59+D50+D42</f>
        <v>#DIV/0!</v>
      </c>
      <c r="E89" s="6"/>
    </row>
    <row r="90" spans="1:5" ht="7.5" customHeight="1" x14ac:dyDescent="0.25">
      <c r="A90" s="28"/>
      <c r="B90" s="82"/>
      <c r="C90" s="82"/>
      <c r="D90" s="82"/>
      <c r="E90" s="32"/>
    </row>
    <row r="91" spans="1:5" x14ac:dyDescent="0.25">
      <c r="A91" s="4"/>
      <c r="B91" s="83" t="s">
        <v>59</v>
      </c>
      <c r="C91" s="84"/>
      <c r="D91" s="84"/>
      <c r="E91" s="6"/>
    </row>
    <row r="92" spans="1:5" ht="7.5" customHeight="1" x14ac:dyDescent="0.25">
      <c r="A92" s="4"/>
      <c r="B92" s="85"/>
      <c r="C92" s="85"/>
      <c r="D92" s="85"/>
      <c r="E92" s="6"/>
    </row>
    <row r="93" spans="1:5" ht="11.25" customHeight="1" x14ac:dyDescent="0.25">
      <c r="A93" s="4"/>
      <c r="B93" s="78" t="s">
        <v>60</v>
      </c>
      <c r="C93" s="79">
        <v>0.1</v>
      </c>
      <c r="D93" s="47" t="e">
        <f>D89*C93</f>
        <v>#DIV/0!</v>
      </c>
      <c r="E93" s="6"/>
    </row>
    <row r="94" spans="1:5" ht="24.75" customHeight="1" x14ac:dyDescent="0.25">
      <c r="A94" s="4"/>
      <c r="B94" s="78" t="s">
        <v>61</v>
      </c>
      <c r="C94" s="79">
        <v>0.05</v>
      </c>
      <c r="D94" s="47" t="e">
        <f>C94*(D89*(1+C93))</f>
        <v>#DIV/0!</v>
      </c>
      <c r="E94" s="6"/>
    </row>
    <row r="95" spans="1:5" ht="11.25" customHeight="1" x14ac:dyDescent="0.25">
      <c r="A95" s="4"/>
      <c r="B95" s="86"/>
      <c r="C95" s="87" t="s">
        <v>62</v>
      </c>
      <c r="D95" s="58" t="e">
        <f>SUM(D93:D94)</f>
        <v>#DIV/0!</v>
      </c>
      <c r="E95" s="6"/>
    </row>
    <row r="96" spans="1:5" ht="7.5" customHeight="1" x14ac:dyDescent="0.25">
      <c r="A96" s="4"/>
      <c r="E96" s="6"/>
    </row>
    <row r="97" spans="1:5" x14ac:dyDescent="0.25">
      <c r="A97" s="88"/>
      <c r="B97" s="38" t="s">
        <v>63</v>
      </c>
      <c r="C97" s="67"/>
      <c r="D97" s="60"/>
      <c r="E97" s="89"/>
    </row>
    <row r="98" spans="1:5" ht="7.5" customHeight="1" x14ac:dyDescent="0.25">
      <c r="A98" s="4"/>
      <c r="B98" s="61"/>
      <c r="D98" s="62"/>
      <c r="E98" s="6"/>
    </row>
    <row r="99" spans="1:5" ht="11.25" customHeight="1" x14ac:dyDescent="0.25">
      <c r="A99" s="4"/>
      <c r="B99" s="78" t="s">
        <v>64</v>
      </c>
      <c r="C99" s="79">
        <v>0.03</v>
      </c>
      <c r="D99" s="47" t="e">
        <f>($D$95+$D$89)*C99</f>
        <v>#DIV/0!</v>
      </c>
      <c r="E99" s="6"/>
    </row>
    <row r="100" spans="1:5" ht="11.25" customHeight="1" x14ac:dyDescent="0.25">
      <c r="A100" s="4"/>
      <c r="B100" s="78" t="s">
        <v>65</v>
      </c>
      <c r="C100" s="79">
        <v>4.8000000000000001E-2</v>
      </c>
      <c r="D100" s="47" t="e">
        <f>($D$95+$D$89)*C100</f>
        <v>#DIV/0!</v>
      </c>
      <c r="E100" s="6"/>
    </row>
    <row r="101" spans="1:5" ht="11.25" customHeight="1" x14ac:dyDescent="0.25">
      <c r="A101" s="4"/>
      <c r="B101" s="78" t="s">
        <v>66</v>
      </c>
      <c r="C101" s="79">
        <v>2.8799999999999999E-2</v>
      </c>
      <c r="D101" s="47" t="e">
        <f>($D$95+$D$89)*C101</f>
        <v>#DIV/0!</v>
      </c>
      <c r="E101" s="6"/>
    </row>
    <row r="102" spans="1:5" ht="11.25" customHeight="1" x14ac:dyDescent="0.25">
      <c r="A102" s="4"/>
      <c r="B102" s="78" t="s">
        <v>67</v>
      </c>
      <c r="C102" s="79">
        <v>6.4999999999999997E-3</v>
      </c>
      <c r="D102" s="47" t="e">
        <f>($D$95+$D$89)*C102</f>
        <v>#DIV/0!</v>
      </c>
      <c r="E102" s="6"/>
    </row>
    <row r="103" spans="1:5" ht="11.25" customHeight="1" x14ac:dyDescent="0.25">
      <c r="A103" s="4"/>
      <c r="B103" s="78" t="s">
        <v>68</v>
      </c>
      <c r="C103" s="79">
        <v>0.05</v>
      </c>
      <c r="D103" s="47" t="e">
        <f>($D$95+$D$89)*C103</f>
        <v>#DIV/0!</v>
      </c>
      <c r="E103" s="6"/>
    </row>
    <row r="104" spans="1:5" ht="11.25" customHeight="1" x14ac:dyDescent="0.25">
      <c r="A104" s="4"/>
      <c r="C104" s="87" t="s">
        <v>62</v>
      </c>
      <c r="D104" s="58" t="e">
        <f>SUM(D99:D103)</f>
        <v>#DIV/0!</v>
      </c>
      <c r="E104" s="6"/>
    </row>
    <row r="105" spans="1:5" ht="7.5" customHeight="1" thickBot="1" x14ac:dyDescent="0.3">
      <c r="A105" s="90"/>
      <c r="B105" s="91"/>
      <c r="C105" s="91"/>
      <c r="D105" s="91"/>
      <c r="E105" s="92"/>
    </row>
  </sheetData>
  <mergeCells count="1">
    <mergeCell ref="B2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2025-03-05T17:05:47Z</dcterms:created>
  <dcterms:modified xsi:type="dcterms:W3CDTF">2025-03-05T17:06:17Z</dcterms:modified>
</cp:coreProperties>
</file>